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525" windowWidth="11010" windowHeight="7185" firstSheet="7" activeTab="7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13" sheetId="8" r:id="rId8"/>
  </sheets>
  <definedNames/>
  <calcPr calcMode="manual" fullCalcOnLoad="1"/>
</workbook>
</file>

<file path=xl/sharedStrings.xml><?xml version="1.0" encoding="utf-8"?>
<sst xmlns="http://schemas.openxmlformats.org/spreadsheetml/2006/main" count="812" uniqueCount="598">
  <si>
    <t>朝　日</t>
  </si>
  <si>
    <t>若　木</t>
  </si>
  <si>
    <t>西川登</t>
  </si>
  <si>
    <t>武　内</t>
  </si>
  <si>
    <t>東川登</t>
  </si>
  <si>
    <t>山　内</t>
  </si>
  <si>
    <t>北　方</t>
  </si>
  <si>
    <t>85歳以上</t>
  </si>
  <si>
    <t>15歳未満</t>
  </si>
  <si>
    <t>15～64歳</t>
  </si>
  <si>
    <t>65歳以上</t>
  </si>
  <si>
    <t>■産業別就業者数（１５歳以上）</t>
  </si>
  <si>
    <t>区　　分</t>
  </si>
  <si>
    <t>平成７年</t>
  </si>
  <si>
    <t>平成１２年</t>
  </si>
  <si>
    <t>平成１７年</t>
  </si>
  <si>
    <t>総　　数</t>
  </si>
  <si>
    <t>就業者数</t>
  </si>
  <si>
    <t>第一次産業</t>
  </si>
  <si>
    <t>第二次産業</t>
  </si>
  <si>
    <t>第三次産業</t>
  </si>
  <si>
    <t>　電気・ガス・水道業</t>
  </si>
  <si>
    <t>　農業</t>
  </si>
  <si>
    <t>　林業</t>
  </si>
  <si>
    <t>　漁業</t>
  </si>
  <si>
    <t>　鉱業</t>
  </si>
  <si>
    <t>　建設業</t>
  </si>
  <si>
    <t>　製造業</t>
  </si>
  <si>
    <t>　情報通信・運輸業</t>
  </si>
  <si>
    <t>　卸売・小売業</t>
  </si>
  <si>
    <t>　金融・保険業</t>
  </si>
  <si>
    <t>　不動産業</t>
  </si>
  <si>
    <t>　サービス業</t>
  </si>
  <si>
    <t>　公務</t>
  </si>
  <si>
    <t>　分類不能</t>
  </si>
  <si>
    <t>（資料：国勢調査）</t>
  </si>
  <si>
    <t>（各年10月１日現在　単位：人・％）</t>
  </si>
  <si>
    <t>■行政財産</t>
  </si>
  <si>
    <t>土地（地籍）</t>
  </si>
  <si>
    <t>木造</t>
  </si>
  <si>
    <t>非木造</t>
  </si>
  <si>
    <t>総　　　計</t>
  </si>
  <si>
    <t>公用財産計</t>
  </si>
  <si>
    <t>公共用財産計</t>
  </si>
  <si>
    <t>建　物　（延面積）</t>
  </si>
  <si>
    <t>（資料：財政課）</t>
  </si>
  <si>
    <t>交通安全対策特別交付金</t>
  </si>
  <si>
    <t>地方税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</si>
  <si>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</si>
  <si>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</si>
  <si>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</si>
  <si>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</si>
  <si>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</si>
  <si>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</si>
  <si>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自動車所得税交付金</t>
  </si>
  <si>
    <t>地方特例交付金</t>
  </si>
  <si>
    <t>地方交付税</t>
  </si>
  <si>
    <t>分担金及び負担金</t>
  </si>
  <si>
    <t>使用料</t>
  </si>
  <si>
    <t>手数料</t>
  </si>
  <si>
    <t>国庫支出金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</si>
  <si>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</si>
  <si>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</si>
  <si>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</si>
  <si>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</si>
  <si>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</si>
  <si>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</si>
  <si>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</si>
  <si>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歳入合計</t>
  </si>
  <si>
    <t>決　算　額</t>
  </si>
  <si>
    <t>■普通会計決算状況</t>
  </si>
  <si>
    <t>（歳入）</t>
  </si>
  <si>
    <t>人件費</t>
  </si>
  <si>
    <t>扶助費</t>
  </si>
  <si>
    <t>公債費</t>
  </si>
  <si>
    <t>物件費</t>
  </si>
  <si>
    <t>義務的経費</t>
  </si>
  <si>
    <t>投資的経費</t>
  </si>
  <si>
    <t>普通建設事業（補助）</t>
  </si>
  <si>
    <t>普通建設事業（単独）</t>
  </si>
  <si>
    <t>災害復旧事業</t>
  </si>
  <si>
    <t>維持補修費</t>
  </si>
  <si>
    <t>補助費等</t>
  </si>
  <si>
    <t>積立金</t>
  </si>
  <si>
    <t>投資・出資金・貸付金</t>
  </si>
  <si>
    <t>繰出金</t>
  </si>
  <si>
    <t>歳出合計</t>
  </si>
  <si>
    <t>（歳出）</t>
  </si>
  <si>
    <t>国民健康保険特別会計</t>
  </si>
  <si>
    <t>歳　入</t>
  </si>
  <si>
    <t>歳　出</t>
  </si>
  <si>
    <t>老人保健特別会計</t>
  </si>
  <si>
    <t>農業集落排水事業特別会計</t>
  </si>
  <si>
    <t>公共下水道事業特別会計</t>
  </si>
  <si>
    <t>土地区画整理事業特別会計</t>
  </si>
  <si>
    <t>競輪事業特別会計</t>
  </si>
  <si>
    <t>給湯事業特別会計</t>
  </si>
  <si>
    <t>交通災害共済特別会計</t>
  </si>
  <si>
    <t>合　　計</t>
  </si>
  <si>
    <t>（単位：千円・％）</t>
  </si>
  <si>
    <t>（単位：千円）</t>
  </si>
  <si>
    <t>■市税収入状況</t>
  </si>
  <si>
    <t>決算額</t>
  </si>
  <si>
    <t>市民税個人分</t>
  </si>
  <si>
    <t>市民税法人分</t>
  </si>
  <si>
    <t>固定資産税</t>
  </si>
  <si>
    <t>軽自動車税</t>
  </si>
  <si>
    <t>入湯税</t>
  </si>
  <si>
    <t>市たばこ税</t>
  </si>
  <si>
    <t>◇行財政◇</t>
  </si>
  <si>
    <t>■市職員数</t>
  </si>
  <si>
    <t>職　員　数</t>
  </si>
  <si>
    <t>総数（A)＋（B)</t>
  </si>
  <si>
    <t>市長事務部局計（A)</t>
  </si>
  <si>
    <t>　総務課</t>
  </si>
  <si>
    <t>　財政課</t>
  </si>
  <si>
    <t>　税務課</t>
  </si>
  <si>
    <t>　企画課</t>
  </si>
  <si>
    <t>　行政改革課</t>
  </si>
  <si>
    <t>　市民協働課</t>
  </si>
  <si>
    <t>　男女参画課</t>
  </si>
  <si>
    <t>営業部</t>
  </si>
  <si>
    <t>　企業立地課</t>
  </si>
  <si>
    <t>　わたしたちの新幹線課</t>
  </si>
  <si>
    <t>　観光課</t>
  </si>
  <si>
    <t>くらし部</t>
  </si>
  <si>
    <t>　福祉課</t>
  </si>
  <si>
    <t>　健康課</t>
  </si>
  <si>
    <t>　市民課</t>
  </si>
  <si>
    <t>こども部</t>
  </si>
  <si>
    <t>　未来課</t>
  </si>
  <si>
    <t>　支援課</t>
  </si>
  <si>
    <t>　食育課</t>
  </si>
  <si>
    <t>　建設課</t>
  </si>
  <si>
    <t>　都市計画課</t>
  </si>
  <si>
    <t>　環境課</t>
  </si>
  <si>
    <t>　下水道課</t>
  </si>
  <si>
    <t>山内支所</t>
  </si>
  <si>
    <t>北方支所</t>
  </si>
  <si>
    <t>会計課</t>
  </si>
  <si>
    <t>　くらし課</t>
  </si>
  <si>
    <t>　まちづくり課</t>
  </si>
  <si>
    <t>教育部</t>
  </si>
  <si>
    <t>議会事務局</t>
  </si>
  <si>
    <t>選挙管理委員会事務局</t>
  </si>
  <si>
    <t>監査委員事務局</t>
  </si>
  <si>
    <t>農業委員会事務局</t>
  </si>
  <si>
    <t>水道部</t>
  </si>
  <si>
    <t>杵藤地区広域市町村圏組合派遣</t>
  </si>
  <si>
    <t>　教育総務課</t>
  </si>
  <si>
    <t>　学校教育課</t>
  </si>
  <si>
    <t>　文化・学習課</t>
  </si>
  <si>
    <t>　水道課</t>
  </si>
  <si>
    <t>■市有財産状況</t>
  </si>
  <si>
    <t>（）は兼務職員数</t>
  </si>
  <si>
    <t>（資料：総務課）</t>
  </si>
  <si>
    <t>工業用水道事業</t>
  </si>
  <si>
    <t>水　道　事　業</t>
  </si>
  <si>
    <t>収　益　的</t>
  </si>
  <si>
    <t>資　本　的</t>
  </si>
  <si>
    <t>収　益　的</t>
  </si>
  <si>
    <t>資　本　的</t>
  </si>
  <si>
    <t>収　入</t>
  </si>
  <si>
    <t>支　出</t>
  </si>
  <si>
    <t>差　引</t>
  </si>
  <si>
    <t>政策部</t>
  </si>
  <si>
    <t>　いのしし課</t>
  </si>
  <si>
    <t>　競輪事業所</t>
  </si>
  <si>
    <t>ー</t>
  </si>
  <si>
    <t>（平成20年10月３日現在）</t>
  </si>
  <si>
    <t>（平成20年10月４日現在）</t>
  </si>
  <si>
    <t>（平成20年10月５日現在）</t>
  </si>
  <si>
    <t>（平成20年10月６日現在）</t>
  </si>
  <si>
    <t>（平成20年10月７日現在）</t>
  </si>
  <si>
    <t>―</t>
  </si>
  <si>
    <t>390.00</t>
  </si>
  <si>
    <t>113.00</t>
  </si>
  <si>
    <t>104.00</t>
  </si>
  <si>
    <t>607.00</t>
  </si>
  <si>
    <t>363.36</t>
  </si>
  <si>
    <t>99.36</t>
  </si>
  <si>
    <t>100.06</t>
  </si>
  <si>
    <t>748.61</t>
  </si>
  <si>
    <t>件数</t>
  </si>
  <si>
    <t>（資料：建設課）</t>
  </si>
  <si>
    <t>◇民生◇</t>
  </si>
  <si>
    <t>■国民健康保険の被保険者・保険税・保険給付状況</t>
  </si>
  <si>
    <t>平成19年度</t>
  </si>
  <si>
    <t>保険税</t>
  </si>
  <si>
    <t>金額</t>
  </si>
  <si>
    <t>出産一時金</t>
  </si>
  <si>
    <t>葬祭費</t>
  </si>
  <si>
    <t>（単位：世帯・人・千円）</t>
  </si>
  <si>
    <t>（資料：健康課）</t>
  </si>
  <si>
    <t>■医療施設の状況</t>
  </si>
  <si>
    <t>施設数</t>
  </si>
  <si>
    <t>後期高齢者医療特別会計</t>
  </si>
  <si>
    <t>病床数</t>
  </si>
  <si>
    <t>歯科診療所</t>
  </si>
  <si>
    <t>一般診療所</t>
  </si>
  <si>
    <t>病　　院</t>
  </si>
  <si>
    <t>■原因別死亡者数</t>
  </si>
  <si>
    <t>区分</t>
  </si>
  <si>
    <t>脳血管疾患</t>
  </si>
  <si>
    <t>心疾患</t>
  </si>
  <si>
    <t>不慮の事故</t>
  </si>
  <si>
    <t>老衰</t>
  </si>
  <si>
    <t>高血圧性疾患</t>
  </si>
  <si>
    <t>肝疾患</t>
  </si>
  <si>
    <t>全結核</t>
  </si>
  <si>
    <t>自殺</t>
  </si>
  <si>
    <t>肺炎･気管支炎</t>
  </si>
  <si>
    <t>悪性　新生物</t>
  </si>
  <si>
    <t>■住宅の所有状況</t>
  </si>
  <si>
    <t>持ち家</t>
  </si>
  <si>
    <t>公営借家</t>
  </si>
  <si>
    <t>民営借家</t>
  </si>
  <si>
    <t>給与住宅</t>
  </si>
  <si>
    <t>間借り</t>
  </si>
  <si>
    <t>（各年10月１日現在　単位：世帯）</t>
  </si>
  <si>
    <t>■市営住宅の状況</t>
  </si>
  <si>
    <t>簡易耐火平屋建</t>
  </si>
  <si>
    <t>中層耐火構造４階建</t>
  </si>
  <si>
    <t>中層耐火構造５階建</t>
  </si>
  <si>
    <t>木造
平屋建</t>
  </si>
  <si>
    <t>耐火
２階建</t>
  </si>
  <si>
    <t>簡易耐火
２階建</t>
  </si>
  <si>
    <t>中層耐火
３階建</t>
  </si>
  <si>
    <t>■ごみ収集量・リサイクル収集の推移</t>
  </si>
  <si>
    <t>可燃物</t>
  </si>
  <si>
    <t>不燃物</t>
  </si>
  <si>
    <t>粗大ゴミ</t>
  </si>
  <si>
    <t>（単位：ｔ）</t>
  </si>
  <si>
    <t>（資料：環境課）</t>
  </si>
  <si>
    <t>武雄市リサイクルセンター</t>
  </si>
  <si>
    <t>平成20年度</t>
  </si>
  <si>
    <t>（資料：健康課）</t>
  </si>
  <si>
    <t>人口</t>
  </si>
  <si>
    <t>（資料：水道課）</t>
  </si>
  <si>
    <t>※</t>
  </si>
  <si>
    <t>0～４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</si>
  <si>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</si>
  <si>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</si>
  <si>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</si>
  <si>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</si>
  <si>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</si>
  <si>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</si>
  <si>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</si>
  <si>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</si>
  <si>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</si>
  <si>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</si>
  <si>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</si>
  <si>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</si>
  <si>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</si>
  <si>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</si>
  <si>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</si>
  <si>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</si>
  <si>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195.44ｋ㎡</t>
  </si>
  <si>
    <t>ビン類</t>
  </si>
  <si>
    <t>缶類</t>
  </si>
  <si>
    <t>ペットボトル</t>
  </si>
  <si>
    <t>平成22年</t>
  </si>
  <si>
    <t>◇地勢・気象◇</t>
  </si>
  <si>
    <t>■市の位置</t>
  </si>
  <si>
    <t>広がり</t>
  </si>
  <si>
    <t>東経　　130°01'</t>
  </si>
  <si>
    <t>北緯　　　33°11'</t>
  </si>
  <si>
    <t>東西　19.4ｋｍ</t>
  </si>
  <si>
    <t>南北　18.4ｋｍ</t>
  </si>
  <si>
    <t>■町別面積</t>
  </si>
  <si>
    <t>位　置</t>
  </si>
  <si>
    <t>面　積</t>
  </si>
  <si>
    <t>区　分</t>
  </si>
  <si>
    <t>構成比</t>
  </si>
  <si>
    <t>武雄町</t>
  </si>
  <si>
    <t>朝日町</t>
  </si>
  <si>
    <t>若木町</t>
  </si>
  <si>
    <t>武内町</t>
  </si>
  <si>
    <t>東川登町</t>
  </si>
  <si>
    <t>西川登町</t>
  </si>
  <si>
    <t>山内町</t>
  </si>
  <si>
    <t>北方町</t>
  </si>
  <si>
    <t>合計</t>
  </si>
  <si>
    <t>橘　町</t>
  </si>
  <si>
    <t>まちづくり部</t>
  </si>
  <si>
    <t>固定資産評価審査委員会事務局</t>
  </si>
  <si>
    <t>0</t>
  </si>
  <si>
    <t>合　計</t>
  </si>
  <si>
    <t>■地目別面積</t>
  </si>
  <si>
    <t>（資料：税務課）</t>
  </si>
  <si>
    <t>田</t>
  </si>
  <si>
    <t>畑</t>
  </si>
  <si>
    <t>山林原野</t>
  </si>
  <si>
    <t>宅地</t>
  </si>
  <si>
    <t>雑種地</t>
  </si>
  <si>
    <t>その他</t>
  </si>
  <si>
    <t>■天候（気候）</t>
  </si>
  <si>
    <t>年　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</si>
  <si>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</si>
  <si>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</si>
  <si>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</si>
  <si>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</si>
  <si>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</si>
  <si>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</si>
  <si>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</si>
  <si>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</si>
  <si>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</si>
  <si>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</si>
  <si>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</si>
  <si>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</si>
  <si>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平成20年</t>
  </si>
  <si>
    <t>最　低</t>
  </si>
  <si>
    <t>最　高</t>
  </si>
  <si>
    <t>平　均</t>
  </si>
  <si>
    <t>気　温（℃）</t>
  </si>
  <si>
    <t>降雨量
（mm）</t>
  </si>
  <si>
    <t>（資料：広域圏消防本部）</t>
  </si>
  <si>
    <t>◇人口◇</t>
  </si>
  <si>
    <t>■人口・世帯数</t>
  </si>
  <si>
    <t>平成17年</t>
  </si>
  <si>
    <t>総数</t>
  </si>
  <si>
    <t>男</t>
  </si>
  <si>
    <t>女</t>
  </si>
  <si>
    <t>人　口</t>
  </si>
  <si>
    <t>世帯数</t>
  </si>
  <si>
    <t>（各年9月30日現在　単位：人・世帯）</t>
  </si>
  <si>
    <t>（資料：住民基本台帳、外国人は含まない）</t>
  </si>
  <si>
    <t>■人口動態</t>
  </si>
  <si>
    <t>出生</t>
  </si>
  <si>
    <t>死亡</t>
  </si>
  <si>
    <t>転入</t>
  </si>
  <si>
    <t>転出</t>
  </si>
  <si>
    <t>婚姻</t>
  </si>
  <si>
    <t>離婚</t>
  </si>
  <si>
    <t>（資料：市民課）</t>
  </si>
  <si>
    <t>■人口の推移</t>
  </si>
  <si>
    <t>昭和60年</t>
  </si>
  <si>
    <t>平成12年</t>
  </si>
  <si>
    <t>平成 ２年</t>
  </si>
  <si>
    <t>平成 ７年</t>
  </si>
  <si>
    <t>（単位：千円）</t>
  </si>
  <si>
    <t>本庁舎</t>
  </si>
  <si>
    <t>山内支所</t>
  </si>
  <si>
    <t>学校</t>
  </si>
  <si>
    <t>公営住宅</t>
  </si>
  <si>
    <t>公園</t>
  </si>
  <si>
    <t>公民館</t>
  </si>
  <si>
    <t>保育所</t>
  </si>
  <si>
    <t>児童公園・運動公園</t>
  </si>
  <si>
    <t>開発行為に伴う広場用地</t>
  </si>
  <si>
    <t>公衆便所</t>
  </si>
  <si>
    <t>消防用施設</t>
  </si>
  <si>
    <t>駐車場</t>
  </si>
  <si>
    <t>文化会館・勤労青少年ホーム</t>
  </si>
  <si>
    <t>勤労者福祉会館</t>
  </si>
  <si>
    <t>池の内遊歩道</t>
  </si>
  <si>
    <t>団地等住宅地調整地</t>
  </si>
  <si>
    <t>矢筈農業集落排水施設</t>
  </si>
  <si>
    <t>橋下地区汚水処理場</t>
  </si>
  <si>
    <t>公共下水道終末処理場用地</t>
  </si>
  <si>
    <t>図書館・歴史資料館</t>
  </si>
  <si>
    <t>衛生処理センター</t>
  </si>
  <si>
    <t>都市計画課事務所</t>
  </si>
  <si>
    <t>その他の施設</t>
  </si>
  <si>
    <t>総人口</t>
  </si>
  <si>
    <t>昼間人口</t>
  </si>
  <si>
    <t>常住人口</t>
  </si>
  <si>
    <t>（資料：国勢調査　※年齢不詳者を除く）</t>
  </si>
  <si>
    <t>■町別人口・世帯数</t>
  </si>
  <si>
    <t>朝日町</t>
  </si>
  <si>
    <t>武内町</t>
  </si>
  <si>
    <t>北方町</t>
  </si>
  <si>
    <t>総　数</t>
  </si>
  <si>
    <t>人口総数</t>
  </si>
  <si>
    <t>1世帯当り人口</t>
  </si>
  <si>
    <t>人口密度</t>
  </si>
  <si>
    <t>（資料：住民基本台帳）</t>
  </si>
  <si>
    <t>平成21年</t>
  </si>
  <si>
    <t>■行政区別・男女別人口及び世帯数</t>
  </si>
  <si>
    <t>町 名</t>
  </si>
  <si>
    <t>行政区</t>
  </si>
  <si>
    <t>計</t>
  </si>
  <si>
    <t>武雄</t>
  </si>
  <si>
    <t>上西山</t>
  </si>
  <si>
    <t>下西山</t>
  </si>
  <si>
    <t>竹下町</t>
  </si>
  <si>
    <t>新町</t>
  </si>
  <si>
    <t>本町</t>
  </si>
  <si>
    <t>宮野町</t>
  </si>
  <si>
    <t>蓬莱町</t>
  </si>
  <si>
    <t>内町</t>
  </si>
  <si>
    <t>桜町</t>
  </si>
  <si>
    <t>永松</t>
  </si>
  <si>
    <t>西浦</t>
  </si>
  <si>
    <t>松原</t>
  </si>
  <si>
    <t>中町</t>
  </si>
  <si>
    <t>八並</t>
  </si>
  <si>
    <t>川良</t>
  </si>
  <si>
    <t>小楠</t>
  </si>
  <si>
    <t>花島</t>
  </si>
  <si>
    <t>永島</t>
  </si>
  <si>
    <t>溝ノ上</t>
  </si>
  <si>
    <t>昭和</t>
  </si>
  <si>
    <t>天神</t>
  </si>
  <si>
    <t>二俣</t>
  </si>
  <si>
    <t>沖永</t>
  </si>
  <si>
    <t>鳴瀬</t>
  </si>
  <si>
    <t>釈迦寺</t>
  </si>
  <si>
    <t>片白</t>
  </si>
  <si>
    <t>南片白</t>
  </si>
  <si>
    <t>大日</t>
  </si>
  <si>
    <t>納手</t>
  </si>
  <si>
    <t>潮見</t>
  </si>
  <si>
    <t>上野</t>
  </si>
  <si>
    <t>小野原</t>
  </si>
  <si>
    <t>南楢崎</t>
  </si>
  <si>
    <t>北楢崎</t>
  </si>
  <si>
    <t>甘久</t>
  </si>
  <si>
    <t>高橋</t>
  </si>
  <si>
    <t>南上滝</t>
  </si>
  <si>
    <t>北上滝</t>
  </si>
  <si>
    <t>中野</t>
  </si>
  <si>
    <t>黒尾</t>
  </si>
  <si>
    <t>繁昌</t>
  </si>
  <si>
    <t>川上</t>
  </si>
  <si>
    <t>川古山中</t>
  </si>
  <si>
    <t>中山</t>
  </si>
  <si>
    <t>御所</t>
  </si>
  <si>
    <t>永野</t>
  </si>
  <si>
    <t>上宿</t>
  </si>
  <si>
    <t>皿宿</t>
  </si>
  <si>
    <t>下村</t>
  </si>
  <si>
    <t>川内</t>
  </si>
  <si>
    <t>附防</t>
  </si>
  <si>
    <t>菅牟田</t>
  </si>
  <si>
    <t>黒岩</t>
  </si>
  <si>
    <t>百堂原</t>
  </si>
  <si>
    <t>宿</t>
  </si>
  <si>
    <t>原</t>
  </si>
  <si>
    <t>本部山中</t>
  </si>
  <si>
    <t>東梅野</t>
  </si>
  <si>
    <t>梅野</t>
  </si>
  <si>
    <t>西梅野</t>
  </si>
  <si>
    <t>東真手野</t>
  </si>
  <si>
    <t>西真手野</t>
  </si>
  <si>
    <t>柚ノ木原</t>
  </si>
  <si>
    <t>多々良</t>
  </si>
  <si>
    <t>北永野</t>
  </si>
  <si>
    <t>南永野</t>
  </si>
  <si>
    <t>内田</t>
  </si>
  <si>
    <t>袴野</t>
  </si>
  <si>
    <t>宇土手</t>
  </si>
  <si>
    <t>矢筈</t>
  </si>
  <si>
    <t>神六</t>
  </si>
  <si>
    <t>庭木</t>
  </si>
  <si>
    <t>高瀬</t>
  </si>
  <si>
    <t>弓野</t>
  </si>
  <si>
    <t>小田志</t>
  </si>
  <si>
    <t>焼米</t>
  </si>
  <si>
    <t>追分</t>
  </si>
  <si>
    <t>掛橋</t>
  </si>
  <si>
    <t>木の元</t>
  </si>
  <si>
    <t>高野</t>
  </si>
  <si>
    <t>久津具</t>
  </si>
  <si>
    <t>北方</t>
  </si>
  <si>
    <t>馬神</t>
  </si>
  <si>
    <t>浦田</t>
  </si>
  <si>
    <t>西杵</t>
  </si>
  <si>
    <t>東宮裾</t>
  </si>
  <si>
    <t>西宮裾</t>
  </si>
  <si>
    <t>杉岳</t>
  </si>
  <si>
    <t>白仁田</t>
  </si>
  <si>
    <t>大渡</t>
  </si>
  <si>
    <t>蔵堂</t>
  </si>
  <si>
    <t>永池</t>
  </si>
  <si>
    <t>椛島</t>
  </si>
  <si>
    <t>芦原</t>
  </si>
  <si>
    <t>医王寺</t>
  </si>
  <si>
    <t>橘町</t>
  </si>
  <si>
    <t>山内町</t>
  </si>
  <si>
    <t>■町別年齢５歳階級別人口</t>
  </si>
  <si>
    <t>武　雄</t>
  </si>
  <si>
    <t>橘</t>
  </si>
  <si>
    <t>平成23年</t>
  </si>
  <si>
    <t>容器包装
プラスチック</t>
  </si>
  <si>
    <t>（各年1月1日～12月31日　単位：人・組）</t>
  </si>
  <si>
    <t>（単位：人・世帯）</t>
  </si>
  <si>
    <t>(4)</t>
  </si>
  <si>
    <t>　お結び課</t>
  </si>
  <si>
    <t>1</t>
  </si>
  <si>
    <t>0</t>
  </si>
  <si>
    <t>(3)</t>
  </si>
  <si>
    <t>(1)</t>
  </si>
  <si>
    <t>(5)</t>
  </si>
  <si>
    <t>(7)</t>
  </si>
  <si>
    <t>　がん検診率向上課</t>
  </si>
  <si>
    <t>(2)</t>
  </si>
  <si>
    <t>4(4)</t>
  </si>
  <si>
    <t>特別地方消費税交付金</t>
  </si>
  <si>
    <t>戸別浄化槽事業特別会計</t>
  </si>
  <si>
    <t>新工業団地整備事業</t>
  </si>
  <si>
    <t>建設課事務所</t>
  </si>
  <si>
    <t>平成21年度</t>
  </si>
  <si>
    <t>被保険者</t>
  </si>
  <si>
    <t>世帯数</t>
  </si>
  <si>
    <t>人数</t>
  </si>
  <si>
    <t>療養諸費</t>
  </si>
  <si>
    <t>保険給付費</t>
  </si>
  <si>
    <t>778.83</t>
  </si>
  <si>
    <t>平成22年度</t>
  </si>
  <si>
    <t>平成22年度</t>
  </si>
  <si>
    <t>343.00</t>
  </si>
  <si>
    <t>98.00</t>
  </si>
  <si>
    <t>111.00</t>
  </si>
  <si>
    <t>192.00</t>
  </si>
  <si>
    <t>744.00</t>
  </si>
  <si>
    <t>H23年 年間</t>
  </si>
  <si>
    <t>（平成22年10月１日現在）</t>
  </si>
  <si>
    <t>（平成22年1月1日～12月31日　単位：人）</t>
  </si>
  <si>
    <t>平成23年度</t>
  </si>
  <si>
    <t>0</t>
  </si>
  <si>
    <t>（6）</t>
  </si>
  <si>
    <t>（1）</t>
  </si>
  <si>
    <t>つながる部</t>
  </si>
  <si>
    <t>　被災者支援課</t>
  </si>
  <si>
    <t>1(6)</t>
  </si>
  <si>
    <t>1(1)</t>
  </si>
  <si>
    <t>2(6)</t>
  </si>
  <si>
    <t>3(3)</t>
  </si>
  <si>
    <t>平成24年</t>
  </si>
  <si>
    <t>平成２２年</t>
  </si>
  <si>
    <t>平成23年度</t>
  </si>
  <si>
    <t>（平成24年4月1日現在　単位：戸）</t>
  </si>
  <si>
    <t>H24年 年間</t>
  </si>
  <si>
    <t>（平成24年4月１日現在　単位：ｋ㎡・％）</t>
  </si>
  <si>
    <t>（平成24年9月30日現在　単位：人・世帯・人/㎢）</t>
  </si>
  <si>
    <t>（平成24年9月30日現在　単位：人・世帯）</t>
  </si>
  <si>
    <t>（平成24年9月30日現在　単位：人）</t>
  </si>
  <si>
    <t>（平成25年1月1日現在　単位：人）</t>
  </si>
  <si>
    <t>8(1)</t>
  </si>
  <si>
    <t>7(1)</t>
  </si>
  <si>
    <t>　秘書課</t>
  </si>
  <si>
    <t>4(1)</t>
  </si>
  <si>
    <t>　ﾌｪｲｽﾌﾞｯｸ・ｼﾃｨ課</t>
  </si>
  <si>
    <t>(4)</t>
  </si>
  <si>
    <t>14(1)</t>
  </si>
  <si>
    <t>10(1)</t>
  </si>
  <si>
    <t>6(1)</t>
  </si>
  <si>
    <t>3(1)</t>
  </si>
  <si>
    <t>6(4)</t>
  </si>
  <si>
    <t>5(3)</t>
  </si>
  <si>
    <t>1(1)</t>
  </si>
  <si>
    <t>2(10)</t>
  </si>
  <si>
    <t>2(13)</t>
  </si>
  <si>
    <t>2(11)</t>
  </si>
  <si>
    <t>　商工流通課</t>
  </si>
  <si>
    <t>3(3)</t>
  </si>
  <si>
    <t>3(2)</t>
  </si>
  <si>
    <t>1(3)</t>
  </si>
  <si>
    <t>　農林課</t>
  </si>
  <si>
    <t>13(1)</t>
  </si>
  <si>
    <t>　海外対策課</t>
  </si>
  <si>
    <t>1(7)</t>
  </si>
  <si>
    <t>3(5)</t>
  </si>
  <si>
    <t>2(4)</t>
  </si>
  <si>
    <t>7(9)</t>
  </si>
  <si>
    <t>4(4)</t>
  </si>
  <si>
    <t>市長事務部局外計（B)</t>
  </si>
  <si>
    <t>19(3)</t>
  </si>
  <si>
    <t>28(3)</t>
  </si>
  <si>
    <t>0(4)</t>
  </si>
  <si>
    <t>12(2)</t>
  </si>
  <si>
    <t>9(2)</t>
  </si>
  <si>
    <t>8.8</t>
  </si>
  <si>
    <t>48.5</t>
  </si>
  <si>
    <t>（平成24年３月31日現在）</t>
  </si>
  <si>
    <t>土地開発基金（円）</t>
  </si>
  <si>
    <t>有価証券額（円）</t>
  </si>
  <si>
    <t>土地(山林を除く)（㎡）</t>
  </si>
  <si>
    <t>山林（㎡）</t>
  </si>
  <si>
    <t>建物（㎡）</t>
  </si>
  <si>
    <t>■特別会計決算状況　平成23年度</t>
  </si>
  <si>
    <t>■水道事業会計決算状況　　平成23年度</t>
  </si>
  <si>
    <t>（平成24年3月31日現在　単位：㎡）</t>
  </si>
  <si>
    <t>北方町</t>
  </si>
  <si>
    <t>犬走</t>
  </si>
  <si>
    <t>踊瀬</t>
  </si>
  <si>
    <t>永尾</t>
  </si>
  <si>
    <t>鳥海</t>
  </si>
  <si>
    <t>三間坂</t>
  </si>
  <si>
    <t>船の原</t>
  </si>
  <si>
    <t>上戸</t>
  </si>
  <si>
    <t>今山</t>
  </si>
  <si>
    <t>黒髪</t>
  </si>
  <si>
    <t>大野</t>
  </si>
  <si>
    <t>宮野</t>
  </si>
  <si>
    <t>住吉団地</t>
  </si>
  <si>
    <t>立野川内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</si>
</sst>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#,##0.0;[Red]\-#,##0.0"/>
    <numFmt numFmtId="180" formatCode="#,##0_ "/>
    <numFmt numFmtId="181" formatCode="#,##0.00_ "/>
    <numFmt numFmtId="182" formatCode="#,##0.0_ "/>
    <numFmt numFmtId="183" formatCode="#,##0_);[Red]\(#,##0\)"/>
    <numFmt numFmtId="184" formatCode="#,##0.00_ ;[Red]\-#,##0.00\ "/>
    <numFmt numFmtId="185" formatCode="0_ "/>
    <numFmt numFmtId="186" formatCode="0.000_ "/>
    <numFmt numFmtId="187" formatCode="#,##0_ ;[Red]\-#,##0\ "/>
    <numFmt numFmtId="188" formatCode="#,##0.0_ ;[Red]\-#,##0.0\ "/>
    <numFmt numFmtId="189" formatCode="#,##0.0_);[Red]\(#,##0.0\)"/>
    <numFmt numFmtId="190" formatCode="0.00_);[Red]\(0.00\)"/>
    <numFmt numFmtId="191" formatCode="#,##0.0;&quot;△ &quot;#,##0.0"/>
    <numFmt numFmtId="192" formatCode="#,##0;&quot;△ &quot;#,##0"/>
    <numFmt numFmtId="193" formatCode="0_);[Red]\(0\)"/>
    <numFmt numFmtId="194" formatCode="#,##0_);\(#,##0\)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_ "/>
    <numFmt numFmtId="201" formatCode="#,##0.00_);\(#,##0.00\)"/>
    <numFmt numFmtId="202" formatCode="#\ ###\ ###"/>
    <numFmt numFmtId="203" formatCode="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10"/>
      <name val="HGS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HGSｺﾞｼｯｸM"/>
      <family val="3"/>
    </font>
    <font>
      <b/>
      <sz val="14"/>
      <name val="HGSｺﾞｼｯｸM"/>
      <family val="3"/>
    </font>
    <font>
      <sz val="11"/>
      <name val="HGPｺﾞｼｯｸM"/>
      <family val="3"/>
    </font>
    <font>
      <b/>
      <sz val="11"/>
      <name val="HGPｺﾞｼｯｸM"/>
      <family val="3"/>
    </font>
    <font>
      <b/>
      <sz val="14"/>
      <name val="HGPｺﾞｼｯｸM"/>
      <family val="3"/>
    </font>
    <font>
      <sz val="14"/>
      <name val="HGPｺﾞｼｯｸM"/>
      <family val="3"/>
    </font>
    <font>
      <sz val="10"/>
      <name val="HGPｺﾞｼｯｸM"/>
      <family val="3"/>
    </font>
    <font>
      <sz val="9"/>
      <name val="HGPｺﾞｼｯｸM"/>
      <family val="3"/>
    </font>
    <font>
      <sz val="8"/>
      <name val="HGPｺﾞｼｯｸM"/>
      <family val="3"/>
    </font>
    <font>
      <sz val="5"/>
      <name val="HGSｺﾞｼｯｸM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38" fontId="8" fillId="0" borderId="0" xfId="49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vertical="center" wrapText="1"/>
    </xf>
    <xf numFmtId="180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8" fontId="12" fillId="0" borderId="0" xfId="49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189" fontId="2" fillId="0" borderId="0" xfId="49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vertical="center"/>
    </xf>
    <xf numFmtId="187" fontId="2" fillId="0" borderId="0" xfId="49" applyNumberFormat="1" applyFont="1" applyFill="1" applyBorder="1" applyAlignment="1">
      <alignment vertical="center"/>
    </xf>
    <xf numFmtId="177" fontId="8" fillId="0" borderId="15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horizontal="right" vertical="center"/>
    </xf>
    <xf numFmtId="177" fontId="8" fillId="0" borderId="12" xfId="0" applyNumberFormat="1" applyFont="1" applyFill="1" applyBorder="1" applyAlignment="1">
      <alignment horizontal="right" vertical="center"/>
    </xf>
    <xf numFmtId="177" fontId="8" fillId="0" borderId="21" xfId="0" applyNumberFormat="1" applyFont="1" applyFill="1" applyBorder="1" applyAlignment="1">
      <alignment horizontal="right" vertical="center"/>
    </xf>
    <xf numFmtId="176" fontId="8" fillId="0" borderId="24" xfId="0" applyNumberFormat="1" applyFont="1" applyFill="1" applyBorder="1" applyAlignment="1">
      <alignment horizontal="right" vertical="center"/>
    </xf>
    <xf numFmtId="176" fontId="8" fillId="0" borderId="25" xfId="0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21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77" fontId="8" fillId="0" borderId="16" xfId="0" applyNumberFormat="1" applyFont="1" applyFill="1" applyBorder="1" applyAlignment="1">
      <alignment horizontal="right" vertical="center"/>
    </xf>
    <xf numFmtId="177" fontId="8" fillId="0" borderId="17" xfId="0" applyNumberFormat="1" applyFont="1" applyFill="1" applyBorder="1" applyAlignment="1">
      <alignment horizontal="right" vertical="center"/>
    </xf>
    <xf numFmtId="177" fontId="8" fillId="0" borderId="28" xfId="0" applyNumberFormat="1" applyFont="1" applyFill="1" applyBorder="1" applyAlignment="1">
      <alignment horizontal="right" vertical="center"/>
    </xf>
    <xf numFmtId="177" fontId="8" fillId="0" borderId="29" xfId="0" applyNumberFormat="1" applyFont="1" applyFill="1" applyBorder="1" applyAlignment="1">
      <alignment horizontal="right" vertical="center"/>
    </xf>
    <xf numFmtId="177" fontId="8" fillId="0" borderId="30" xfId="0" applyNumberFormat="1" applyFont="1" applyFill="1" applyBorder="1" applyAlignment="1">
      <alignment horizontal="right" vertical="center"/>
    </xf>
    <xf numFmtId="177" fontId="8" fillId="0" borderId="31" xfId="0" applyNumberFormat="1" applyFont="1" applyFill="1" applyBorder="1" applyAlignment="1">
      <alignment horizontal="right" vertical="center"/>
    </xf>
    <xf numFmtId="177" fontId="8" fillId="0" borderId="32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8" fontId="8" fillId="0" borderId="24" xfId="49" applyFont="1" applyFill="1" applyBorder="1" applyAlignment="1">
      <alignment horizontal="right" vertical="center"/>
    </xf>
    <xf numFmtId="38" fontId="8" fillId="0" borderId="11" xfId="49" applyFont="1" applyFill="1" applyBorder="1" applyAlignment="1">
      <alignment horizontal="right" vertical="center"/>
    </xf>
    <xf numFmtId="38" fontId="8" fillId="0" borderId="12" xfId="49" applyFont="1" applyFill="1" applyBorder="1" applyAlignment="1">
      <alignment horizontal="right" vertical="center"/>
    </xf>
    <xf numFmtId="38" fontId="8" fillId="0" borderId="21" xfId="49" applyFont="1" applyFill="1" applyBorder="1" applyAlignment="1">
      <alignment horizontal="right" vertical="center"/>
    </xf>
    <xf numFmtId="177" fontId="8" fillId="0" borderId="20" xfId="0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left" vertical="center"/>
    </xf>
    <xf numFmtId="177" fontId="8" fillId="0" borderId="24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center"/>
    </xf>
    <xf numFmtId="38" fontId="8" fillId="0" borderId="20" xfId="49" applyFont="1" applyFill="1" applyBorder="1" applyAlignment="1">
      <alignment horizontal="right" vertical="center"/>
    </xf>
    <xf numFmtId="177" fontId="8" fillId="0" borderId="33" xfId="0" applyNumberFormat="1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left" vertical="center"/>
    </xf>
    <xf numFmtId="38" fontId="8" fillId="0" borderId="33" xfId="49" applyFont="1" applyFill="1" applyBorder="1" applyAlignment="1">
      <alignment horizontal="right" vertical="center"/>
    </xf>
    <xf numFmtId="177" fontId="8" fillId="0" borderId="34" xfId="0" applyNumberFormat="1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left" vertical="center"/>
    </xf>
    <xf numFmtId="38" fontId="8" fillId="0" borderId="34" xfId="49" applyFont="1" applyFill="1" applyBorder="1" applyAlignment="1">
      <alignment horizontal="right" vertical="center"/>
    </xf>
    <xf numFmtId="177" fontId="8" fillId="0" borderId="35" xfId="0" applyNumberFormat="1" applyFont="1" applyFill="1" applyBorder="1" applyAlignment="1">
      <alignment horizontal="right" vertical="center"/>
    </xf>
    <xf numFmtId="177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38" fontId="8" fillId="0" borderId="36" xfId="49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38" fontId="8" fillId="0" borderId="19" xfId="49" applyFont="1" applyFill="1" applyBorder="1" applyAlignment="1">
      <alignment horizontal="right" vertical="center"/>
    </xf>
    <xf numFmtId="177" fontId="8" fillId="0" borderId="19" xfId="0" applyNumberFormat="1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center" vertical="center"/>
    </xf>
    <xf numFmtId="38" fontId="8" fillId="0" borderId="24" xfId="49" applyFont="1" applyFill="1" applyBorder="1" applyAlignment="1">
      <alignment horizontal="right" vertical="center" indent="1"/>
    </xf>
    <xf numFmtId="176" fontId="8" fillId="0" borderId="24" xfId="0" applyNumberFormat="1" applyFont="1" applyFill="1" applyBorder="1" applyAlignment="1">
      <alignment horizontal="right" vertical="center" indent="1"/>
    </xf>
    <xf numFmtId="177" fontId="8" fillId="0" borderId="24" xfId="0" applyNumberFormat="1" applyFont="1" applyFill="1" applyBorder="1" applyAlignment="1">
      <alignment horizontal="right" vertical="center" indent="1"/>
    </xf>
    <xf numFmtId="0" fontId="14" fillId="0" borderId="24" xfId="0" applyFont="1" applyFill="1" applyBorder="1" applyAlignment="1">
      <alignment horizontal="center" vertical="center" wrapText="1"/>
    </xf>
    <xf numFmtId="38" fontId="8" fillId="0" borderId="24" xfId="49" applyFont="1" applyFill="1" applyBorder="1" applyAlignment="1">
      <alignment horizontal="center" vertical="center"/>
    </xf>
    <xf numFmtId="38" fontId="8" fillId="0" borderId="25" xfId="49" applyFont="1" applyFill="1" applyBorder="1" applyAlignment="1">
      <alignment horizontal="center" vertical="center"/>
    </xf>
    <xf numFmtId="38" fontId="8" fillId="0" borderId="38" xfId="49" applyFont="1" applyFill="1" applyBorder="1" applyAlignment="1">
      <alignment horizontal="right" vertical="center"/>
    </xf>
    <xf numFmtId="38" fontId="8" fillId="0" borderId="39" xfId="49" applyFont="1" applyFill="1" applyBorder="1" applyAlignment="1">
      <alignment horizontal="right" vertical="center"/>
    </xf>
    <xf numFmtId="38" fontId="8" fillId="0" borderId="40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38" fontId="8" fillId="0" borderId="27" xfId="49" applyFont="1" applyFill="1" applyBorder="1" applyAlignment="1">
      <alignment horizontal="center" vertical="center"/>
    </xf>
    <xf numFmtId="38" fontId="8" fillId="0" borderId="41" xfId="49" applyFont="1" applyFill="1" applyBorder="1" applyAlignment="1">
      <alignment horizontal="center" vertical="center"/>
    </xf>
    <xf numFmtId="38" fontId="8" fillId="0" borderId="10" xfId="49" applyFont="1" applyFill="1" applyBorder="1" applyAlignment="1">
      <alignment horizontal="center" vertical="center"/>
    </xf>
    <xf numFmtId="38" fontId="8" fillId="0" borderId="42" xfId="49" applyFont="1" applyFill="1" applyBorder="1" applyAlignment="1">
      <alignment horizontal="center" vertical="center"/>
    </xf>
    <xf numFmtId="38" fontId="8" fillId="0" borderId="25" xfId="49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38" fontId="12" fillId="0" borderId="11" xfId="49" applyFont="1" applyFill="1" applyBorder="1" applyAlignment="1">
      <alignment horizontal="right" vertical="center"/>
    </xf>
    <xf numFmtId="38" fontId="12" fillId="0" borderId="12" xfId="49" applyFont="1" applyFill="1" applyBorder="1" applyAlignment="1">
      <alignment horizontal="right" vertical="center"/>
    </xf>
    <xf numFmtId="38" fontId="12" fillId="0" borderId="21" xfId="49" applyFont="1" applyFill="1" applyBorder="1" applyAlignment="1">
      <alignment horizontal="right" vertical="center"/>
    </xf>
    <xf numFmtId="38" fontId="12" fillId="0" borderId="38" xfId="49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38" fontId="12" fillId="0" borderId="16" xfId="49" applyFont="1" applyFill="1" applyBorder="1" applyAlignment="1">
      <alignment horizontal="right" vertical="center"/>
    </xf>
    <xf numFmtId="38" fontId="12" fillId="0" borderId="17" xfId="49" applyFont="1" applyFill="1" applyBorder="1" applyAlignment="1">
      <alignment horizontal="right" vertical="center"/>
    </xf>
    <xf numFmtId="38" fontId="12" fillId="0" borderId="49" xfId="49" applyFont="1" applyFill="1" applyBorder="1" applyAlignment="1">
      <alignment horizontal="right" vertical="center"/>
    </xf>
    <xf numFmtId="0" fontId="12" fillId="0" borderId="35" xfId="0" applyFont="1" applyFill="1" applyBorder="1" applyAlignment="1">
      <alignment horizontal="center" vertical="center"/>
    </xf>
    <xf numFmtId="38" fontId="12" fillId="0" borderId="28" xfId="49" applyFont="1" applyFill="1" applyBorder="1" applyAlignment="1">
      <alignment horizontal="right" vertical="center"/>
    </xf>
    <xf numFmtId="38" fontId="12" fillId="0" borderId="48" xfId="49" applyFont="1" applyFill="1" applyBorder="1" applyAlignment="1">
      <alignment horizontal="right" vertical="center"/>
    </xf>
    <xf numFmtId="38" fontId="12" fillId="0" borderId="20" xfId="49" applyFont="1" applyFill="1" applyBorder="1" applyAlignment="1">
      <alignment horizontal="right" vertical="center"/>
    </xf>
    <xf numFmtId="38" fontId="12" fillId="0" borderId="50" xfId="49" applyFont="1" applyFill="1" applyBorder="1" applyAlignment="1">
      <alignment horizontal="right" vertical="center"/>
    </xf>
    <xf numFmtId="38" fontId="12" fillId="0" borderId="51" xfId="49" applyFont="1" applyFill="1" applyBorder="1" applyAlignment="1">
      <alignment horizontal="right" vertical="center"/>
    </xf>
    <xf numFmtId="38" fontId="12" fillId="0" borderId="52" xfId="49" applyFont="1" applyFill="1" applyBorder="1" applyAlignment="1">
      <alignment horizontal="right" vertical="center"/>
    </xf>
    <xf numFmtId="38" fontId="12" fillId="0" borderId="53" xfId="49" applyFont="1" applyFill="1" applyBorder="1" applyAlignment="1">
      <alignment horizontal="right" vertical="center"/>
    </xf>
    <xf numFmtId="38" fontId="12" fillId="0" borderId="50" xfId="49" applyFont="1" applyFill="1" applyBorder="1" applyAlignment="1">
      <alignment vertical="center"/>
    </xf>
    <xf numFmtId="38" fontId="12" fillId="0" borderId="51" xfId="49" applyFont="1" applyFill="1" applyBorder="1" applyAlignment="1">
      <alignment vertical="center"/>
    </xf>
    <xf numFmtId="38" fontId="12" fillId="0" borderId="52" xfId="49" applyFont="1" applyFill="1" applyBorder="1" applyAlignment="1">
      <alignment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38" fontId="12" fillId="0" borderId="53" xfId="49" applyFont="1" applyFill="1" applyBorder="1" applyAlignment="1">
      <alignment vertical="center"/>
    </xf>
    <xf numFmtId="38" fontId="12" fillId="0" borderId="24" xfId="49" applyFont="1" applyFill="1" applyBorder="1" applyAlignment="1">
      <alignment horizontal="right" vertical="center"/>
    </xf>
    <xf numFmtId="38" fontId="12" fillId="0" borderId="25" xfId="49" applyFont="1" applyFill="1" applyBorder="1" applyAlignment="1">
      <alignment horizontal="right" vertical="center"/>
    </xf>
    <xf numFmtId="38" fontId="12" fillId="0" borderId="54" xfId="49" applyFont="1" applyFill="1" applyBorder="1" applyAlignment="1">
      <alignment horizontal="right" vertical="center"/>
    </xf>
    <xf numFmtId="38" fontId="12" fillId="0" borderId="48" xfId="0" applyNumberFormat="1" applyFont="1" applyFill="1" applyBorder="1" applyAlignment="1">
      <alignment horizontal="right" vertical="center"/>
    </xf>
    <xf numFmtId="0" fontId="12" fillId="0" borderId="48" xfId="0" applyFont="1" applyFill="1" applyBorder="1" applyAlignment="1">
      <alignment horizontal="right" vertical="center"/>
    </xf>
    <xf numFmtId="0" fontId="12" fillId="0" borderId="54" xfId="0" applyFont="1" applyFill="1" applyBorder="1" applyAlignment="1">
      <alignment horizontal="right" vertical="center"/>
    </xf>
    <xf numFmtId="38" fontId="12" fillId="0" borderId="55" xfId="49" applyFont="1" applyFill="1" applyBorder="1" applyAlignment="1">
      <alignment horizontal="right" vertical="center"/>
    </xf>
    <xf numFmtId="38" fontId="12" fillId="0" borderId="42" xfId="49" applyFont="1" applyFill="1" applyBorder="1" applyAlignment="1">
      <alignment horizontal="right" vertical="center"/>
    </xf>
    <xf numFmtId="38" fontId="12" fillId="0" borderId="18" xfId="49" applyFont="1" applyFill="1" applyBorder="1" applyAlignment="1">
      <alignment horizontal="right" vertical="center"/>
    </xf>
    <xf numFmtId="38" fontId="12" fillId="0" borderId="19" xfId="49" applyFont="1" applyFill="1" applyBorder="1" applyAlignment="1">
      <alignment horizontal="right" vertical="center"/>
    </xf>
    <xf numFmtId="38" fontId="12" fillId="0" borderId="27" xfId="49" applyFont="1" applyFill="1" applyBorder="1" applyAlignment="1">
      <alignment horizontal="right" vertical="center"/>
    </xf>
    <xf numFmtId="38" fontId="12" fillId="0" borderId="35" xfId="49" applyFont="1" applyFill="1" applyBorder="1" applyAlignment="1">
      <alignment horizontal="right" vertical="center"/>
    </xf>
    <xf numFmtId="38" fontId="12" fillId="0" borderId="56" xfId="49" applyFont="1" applyFill="1" applyBorder="1" applyAlignment="1">
      <alignment horizontal="right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38" fontId="12" fillId="0" borderId="26" xfId="49" applyFont="1" applyFill="1" applyBorder="1" applyAlignment="1">
      <alignment horizontal="right" vertical="center"/>
    </xf>
    <xf numFmtId="38" fontId="12" fillId="0" borderId="10" xfId="49" applyFont="1" applyFill="1" applyBorder="1" applyAlignment="1">
      <alignment horizontal="right" vertical="center"/>
    </xf>
    <xf numFmtId="38" fontId="12" fillId="0" borderId="59" xfId="49" applyFont="1" applyFill="1" applyBorder="1" applyAlignment="1">
      <alignment horizontal="right" vertical="center"/>
    </xf>
    <xf numFmtId="38" fontId="12" fillId="0" borderId="60" xfId="49" applyFont="1" applyFill="1" applyBorder="1" applyAlignment="1">
      <alignment horizontal="right" vertical="center"/>
    </xf>
    <xf numFmtId="38" fontId="12" fillId="0" borderId="61" xfId="49" applyFont="1" applyFill="1" applyBorder="1" applyAlignment="1">
      <alignment horizontal="right" vertical="center"/>
    </xf>
    <xf numFmtId="38" fontId="12" fillId="0" borderId="62" xfId="49" applyFont="1" applyFill="1" applyBorder="1" applyAlignment="1">
      <alignment horizontal="right" vertical="center"/>
    </xf>
    <xf numFmtId="38" fontId="12" fillId="0" borderId="63" xfId="49" applyFont="1" applyFill="1" applyBorder="1" applyAlignment="1">
      <alignment horizontal="right" vertical="center"/>
    </xf>
    <xf numFmtId="38" fontId="12" fillId="0" borderId="64" xfId="49" applyFont="1" applyFill="1" applyBorder="1" applyAlignment="1">
      <alignment horizontal="right" vertical="center"/>
    </xf>
    <xf numFmtId="38" fontId="12" fillId="0" borderId="65" xfId="49" applyFont="1" applyFill="1" applyBorder="1" applyAlignment="1">
      <alignment horizontal="right" vertical="center"/>
    </xf>
    <xf numFmtId="0" fontId="12" fillId="0" borderId="66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right" vertical="center"/>
    </xf>
    <xf numFmtId="0" fontId="8" fillId="33" borderId="67" xfId="0" applyFont="1" applyFill="1" applyBorder="1" applyAlignment="1">
      <alignment horizontal="right" vertical="center"/>
    </xf>
    <xf numFmtId="0" fontId="8" fillId="33" borderId="68" xfId="0" applyFont="1" applyFill="1" applyBorder="1" applyAlignment="1">
      <alignment horizontal="right" vertical="center"/>
    </xf>
    <xf numFmtId="0" fontId="8" fillId="33" borderId="21" xfId="0" applyFont="1" applyFill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67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68" xfId="0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38" fontId="8" fillId="0" borderId="11" xfId="49" applyFont="1" applyFill="1" applyBorder="1" applyAlignment="1">
      <alignment horizontal="center" vertical="center"/>
    </xf>
    <xf numFmtId="38" fontId="8" fillId="0" borderId="12" xfId="49" applyFont="1" applyFill="1" applyBorder="1" applyAlignment="1">
      <alignment horizontal="center" vertical="center"/>
    </xf>
    <xf numFmtId="38" fontId="8" fillId="0" borderId="21" xfId="49" applyFont="1" applyFill="1" applyBorder="1" applyAlignment="1">
      <alignment horizontal="center" vertical="center"/>
    </xf>
    <xf numFmtId="183" fontId="8" fillId="0" borderId="24" xfId="49" applyNumberFormat="1" applyFont="1" applyFill="1" applyBorder="1" applyAlignment="1">
      <alignment horizontal="center" vertical="center"/>
    </xf>
    <xf numFmtId="183" fontId="8" fillId="0" borderId="11" xfId="49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13" fillId="33" borderId="11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49" fontId="8" fillId="0" borderId="68" xfId="0" applyNumberFormat="1" applyFont="1" applyBorder="1" applyAlignment="1">
      <alignment horizontal="right" vertical="center"/>
    </xf>
    <xf numFmtId="49" fontId="8" fillId="0" borderId="12" xfId="0" applyNumberFormat="1" applyFont="1" applyBorder="1" applyAlignment="1">
      <alignment horizontal="right" vertical="center"/>
    </xf>
    <xf numFmtId="49" fontId="8" fillId="0" borderId="21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right" vertical="center"/>
    </xf>
    <xf numFmtId="49" fontId="8" fillId="0" borderId="67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shrinkToFit="1"/>
    </xf>
    <xf numFmtId="0" fontId="9" fillId="0" borderId="12" xfId="0" applyFont="1" applyBorder="1" applyAlignment="1">
      <alignment horizontal="right" vertical="center" shrinkToFit="1"/>
    </xf>
    <xf numFmtId="0" fontId="9" fillId="0" borderId="21" xfId="0" applyFont="1" applyBorder="1" applyAlignment="1">
      <alignment horizontal="right" vertical="center" shrinkToFit="1"/>
    </xf>
    <xf numFmtId="0" fontId="9" fillId="0" borderId="67" xfId="0" applyFont="1" applyBorder="1" applyAlignment="1">
      <alignment horizontal="right" vertical="center" shrinkToFit="1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9" fillId="0" borderId="68" xfId="0" applyFont="1" applyBorder="1" applyAlignment="1">
      <alignment horizontal="right" vertical="center" shrinkToFit="1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shrinkToFit="1"/>
    </xf>
    <xf numFmtId="180" fontId="8" fillId="0" borderId="11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right" vertical="center"/>
    </xf>
    <xf numFmtId="180" fontId="8" fillId="0" borderId="2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distributed"/>
    </xf>
    <xf numFmtId="0" fontId="8" fillId="0" borderId="12" xfId="0" applyFont="1" applyFill="1" applyBorder="1" applyAlignment="1">
      <alignment horizontal="left" vertical="distributed"/>
    </xf>
    <xf numFmtId="0" fontId="8" fillId="0" borderId="21" xfId="0" applyFont="1" applyFill="1" applyBorder="1" applyAlignment="1">
      <alignment horizontal="left" vertical="distributed"/>
    </xf>
    <xf numFmtId="0" fontId="8" fillId="0" borderId="42" xfId="0" applyFont="1" applyFill="1" applyBorder="1" applyAlignment="1">
      <alignment horizontal="center" vertical="center"/>
    </xf>
    <xf numFmtId="187" fontId="8" fillId="0" borderId="11" xfId="49" applyNumberFormat="1" applyFont="1" applyFill="1" applyBorder="1" applyAlignment="1">
      <alignment horizontal="right" vertical="center"/>
    </xf>
    <xf numFmtId="187" fontId="8" fillId="0" borderId="12" xfId="49" applyNumberFormat="1" applyFont="1" applyFill="1" applyBorder="1" applyAlignment="1">
      <alignment horizontal="right" vertical="center"/>
    </xf>
    <xf numFmtId="187" fontId="8" fillId="0" borderId="21" xfId="49" applyNumberFormat="1" applyFont="1" applyFill="1" applyBorder="1" applyAlignment="1">
      <alignment horizontal="right" vertical="center"/>
    </xf>
    <xf numFmtId="184" fontId="8" fillId="0" borderId="24" xfId="49" applyNumberFormat="1" applyFont="1" applyFill="1" applyBorder="1" applyAlignment="1">
      <alignment horizontal="right" vertical="center"/>
    </xf>
    <xf numFmtId="184" fontId="8" fillId="0" borderId="11" xfId="49" applyNumberFormat="1" applyFont="1" applyFill="1" applyBorder="1" applyAlignment="1">
      <alignment horizontal="right" vertical="center"/>
    </xf>
    <xf numFmtId="184" fontId="8" fillId="0" borderId="12" xfId="49" applyNumberFormat="1" applyFont="1" applyFill="1" applyBorder="1" applyAlignment="1">
      <alignment horizontal="right" vertical="center"/>
    </xf>
    <xf numFmtId="184" fontId="8" fillId="0" borderId="21" xfId="49" applyNumberFormat="1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left" vertical="center"/>
    </xf>
    <xf numFmtId="192" fontId="8" fillId="0" borderId="24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187" fontId="2" fillId="0" borderId="24" xfId="49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 wrapText="1"/>
    </xf>
    <xf numFmtId="187" fontId="2" fillId="0" borderId="21" xfId="49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187" fontId="2" fillId="0" borderId="25" xfId="49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right" vertical="center"/>
    </xf>
    <xf numFmtId="49" fontId="3" fillId="0" borderId="2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2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38" xfId="0" applyNumberFormat="1" applyFont="1" applyFill="1" applyBorder="1" applyAlignment="1">
      <alignment horizontal="right" vertical="center"/>
    </xf>
    <xf numFmtId="0" fontId="3" fillId="0" borderId="39" xfId="0" applyNumberFormat="1" applyFont="1" applyFill="1" applyBorder="1" applyAlignment="1">
      <alignment horizontal="right" vertical="center"/>
    </xf>
    <xf numFmtId="185" fontId="2" fillId="0" borderId="24" xfId="0" applyNumberFormat="1" applyFont="1" applyFill="1" applyBorder="1" applyAlignment="1">
      <alignment horizontal="right" vertical="center"/>
    </xf>
    <xf numFmtId="2" fontId="3" fillId="0" borderId="24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shrinkToFit="1"/>
    </xf>
    <xf numFmtId="2" fontId="3" fillId="0" borderId="11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right" vertical="center"/>
    </xf>
    <xf numFmtId="2" fontId="3" fillId="0" borderId="21" xfId="0" applyNumberFormat="1" applyFont="1" applyFill="1" applyBorder="1" applyAlignment="1">
      <alignment horizontal="right" vertical="center"/>
    </xf>
    <xf numFmtId="49" fontId="3" fillId="0" borderId="39" xfId="0" applyNumberFormat="1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 vertical="center"/>
    </xf>
    <xf numFmtId="38" fontId="2" fillId="0" borderId="24" xfId="49" applyFont="1" applyFill="1" applyBorder="1" applyAlignment="1">
      <alignment horizontal="right" vertical="center"/>
    </xf>
    <xf numFmtId="38" fontId="2" fillId="0" borderId="24" xfId="49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185" fontId="2" fillId="0" borderId="25" xfId="0" applyNumberFormat="1" applyFont="1" applyFill="1" applyBorder="1" applyAlignment="1">
      <alignment horizontal="right" vertical="center"/>
    </xf>
    <xf numFmtId="185" fontId="2" fillId="0" borderId="21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5"/>
  <sheetViews>
    <sheetView view="pageLayout" zoomScale="70" zoomScaleSheetLayoutView="100" zoomScalePageLayoutView="70" workbookViewId="0" topLeftCell="A1">
      <selection activeCell="A1" sqref="A1"/>
    </sheetView>
  </sheetViews>
  <sheetFormatPr defaultColWidth="1.25" defaultRowHeight="15" customHeight="1"/>
  <cols>
    <col min="1" max="16384" width="1.25" style="16" customWidth="1"/>
  </cols>
  <sheetData>
    <row r="1" spans="1:11" s="15" customFormat="1" ht="18.75" customHeight="1">
      <c r="A1" s="14" t="s">
        <v>262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3" ht="15" customHeight="1">
      <c r="A3" s="16" t="s">
        <v>263</v>
      </c>
    </row>
    <row r="4" ht="3.75" customHeight="1"/>
    <row r="5" spans="2:40" ht="15" customHeight="1">
      <c r="B5" s="70" t="s">
        <v>270</v>
      </c>
      <c r="C5" s="70"/>
      <c r="D5" s="70"/>
      <c r="E5" s="70"/>
      <c r="F5" s="70"/>
      <c r="G5" s="70"/>
      <c r="H5" s="70"/>
      <c r="I5" s="70" t="s">
        <v>265</v>
      </c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 t="s">
        <v>266</v>
      </c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</row>
    <row r="6" spans="2:40" ht="15" customHeight="1">
      <c r="B6" s="70" t="s">
        <v>271</v>
      </c>
      <c r="C6" s="70"/>
      <c r="D6" s="70"/>
      <c r="E6" s="70"/>
      <c r="F6" s="70"/>
      <c r="G6" s="70"/>
      <c r="H6" s="70"/>
      <c r="I6" s="70" t="s">
        <v>257</v>
      </c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</row>
    <row r="7" spans="2:40" ht="15" customHeight="1">
      <c r="B7" s="70" t="s">
        <v>264</v>
      </c>
      <c r="C7" s="70"/>
      <c r="D7" s="70"/>
      <c r="E7" s="70"/>
      <c r="F7" s="70"/>
      <c r="G7" s="70"/>
      <c r="H7" s="70"/>
      <c r="I7" s="70" t="s">
        <v>267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 t="s">
        <v>268</v>
      </c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</row>
    <row r="8" spans="2:40" ht="15" customHeight="1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</row>
    <row r="10" spans="1:69" ht="15" customHeight="1">
      <c r="A10" s="16" t="s">
        <v>269</v>
      </c>
      <c r="BQ10" s="18" t="s">
        <v>534</v>
      </c>
    </row>
    <row r="11" ht="4.5" customHeight="1"/>
    <row r="12" spans="2:69" ht="15" customHeight="1">
      <c r="B12" s="70" t="s">
        <v>272</v>
      </c>
      <c r="C12" s="70"/>
      <c r="D12" s="70"/>
      <c r="E12" s="70"/>
      <c r="F12" s="70"/>
      <c r="G12" s="70"/>
      <c r="H12" s="70"/>
      <c r="I12" s="70" t="s">
        <v>274</v>
      </c>
      <c r="J12" s="70"/>
      <c r="K12" s="70"/>
      <c r="L12" s="70"/>
      <c r="M12" s="70"/>
      <c r="N12" s="70"/>
      <c r="O12" s="70" t="s">
        <v>283</v>
      </c>
      <c r="P12" s="70"/>
      <c r="Q12" s="70"/>
      <c r="R12" s="70"/>
      <c r="S12" s="70"/>
      <c r="T12" s="70"/>
      <c r="U12" s="70" t="s">
        <v>275</v>
      </c>
      <c r="V12" s="70"/>
      <c r="W12" s="70"/>
      <c r="X12" s="70"/>
      <c r="Y12" s="70"/>
      <c r="Z12" s="70"/>
      <c r="AA12" s="70" t="s">
        <v>276</v>
      </c>
      <c r="AB12" s="70"/>
      <c r="AC12" s="70"/>
      <c r="AD12" s="70"/>
      <c r="AE12" s="70"/>
      <c r="AF12" s="70"/>
      <c r="AG12" s="70" t="s">
        <v>277</v>
      </c>
      <c r="AH12" s="70"/>
      <c r="AI12" s="70"/>
      <c r="AJ12" s="70"/>
      <c r="AK12" s="70"/>
      <c r="AL12" s="70"/>
      <c r="AM12" s="76" t="s">
        <v>278</v>
      </c>
      <c r="AN12" s="76"/>
      <c r="AO12" s="76"/>
      <c r="AP12" s="76"/>
      <c r="AQ12" s="76"/>
      <c r="AR12" s="76"/>
      <c r="AS12" s="76" t="s">
        <v>279</v>
      </c>
      <c r="AT12" s="76"/>
      <c r="AU12" s="76"/>
      <c r="AV12" s="76"/>
      <c r="AW12" s="76"/>
      <c r="AX12" s="76"/>
      <c r="AY12" s="70" t="s">
        <v>280</v>
      </c>
      <c r="AZ12" s="70"/>
      <c r="BA12" s="70"/>
      <c r="BB12" s="70"/>
      <c r="BC12" s="70"/>
      <c r="BD12" s="70"/>
      <c r="BE12" s="70" t="s">
        <v>281</v>
      </c>
      <c r="BF12" s="70"/>
      <c r="BG12" s="70"/>
      <c r="BH12" s="70"/>
      <c r="BI12" s="70"/>
      <c r="BJ12" s="74"/>
      <c r="BK12" s="75" t="s">
        <v>287</v>
      </c>
      <c r="BL12" s="70"/>
      <c r="BM12" s="70"/>
      <c r="BN12" s="70"/>
      <c r="BO12" s="70"/>
      <c r="BP12" s="70"/>
      <c r="BQ12" s="70"/>
    </row>
    <row r="13" spans="2:69" ht="15" customHeight="1">
      <c r="B13" s="70" t="s">
        <v>271</v>
      </c>
      <c r="C13" s="70"/>
      <c r="D13" s="70"/>
      <c r="E13" s="70"/>
      <c r="F13" s="70"/>
      <c r="G13" s="70"/>
      <c r="H13" s="70"/>
      <c r="I13" s="71">
        <v>19.36</v>
      </c>
      <c r="J13" s="72"/>
      <c r="K13" s="72"/>
      <c r="L13" s="72"/>
      <c r="M13" s="72"/>
      <c r="N13" s="73"/>
      <c r="O13" s="68">
        <v>13.67</v>
      </c>
      <c r="P13" s="68"/>
      <c r="Q13" s="68"/>
      <c r="R13" s="68"/>
      <c r="S13" s="68"/>
      <c r="T13" s="68"/>
      <c r="U13" s="68">
        <v>11.98</v>
      </c>
      <c r="V13" s="68"/>
      <c r="W13" s="68"/>
      <c r="X13" s="68"/>
      <c r="Y13" s="68"/>
      <c r="Z13" s="68"/>
      <c r="AA13" s="68">
        <v>22.25</v>
      </c>
      <c r="AB13" s="68"/>
      <c r="AC13" s="68"/>
      <c r="AD13" s="68"/>
      <c r="AE13" s="68"/>
      <c r="AF13" s="68"/>
      <c r="AG13" s="68">
        <v>24.8</v>
      </c>
      <c r="AH13" s="68"/>
      <c r="AI13" s="68"/>
      <c r="AJ13" s="68"/>
      <c r="AK13" s="68"/>
      <c r="AL13" s="68"/>
      <c r="AM13" s="68">
        <v>17.21</v>
      </c>
      <c r="AN13" s="68"/>
      <c r="AO13" s="68"/>
      <c r="AP13" s="68"/>
      <c r="AQ13" s="68"/>
      <c r="AR13" s="68"/>
      <c r="AS13" s="68">
        <v>18.01</v>
      </c>
      <c r="AT13" s="68"/>
      <c r="AU13" s="68"/>
      <c r="AV13" s="68"/>
      <c r="AW13" s="68"/>
      <c r="AX13" s="68"/>
      <c r="AY13" s="68">
        <v>40.91</v>
      </c>
      <c r="AZ13" s="68"/>
      <c r="BA13" s="68"/>
      <c r="BB13" s="68"/>
      <c r="BC13" s="68"/>
      <c r="BD13" s="68"/>
      <c r="BE13" s="68">
        <v>27.25</v>
      </c>
      <c r="BF13" s="68"/>
      <c r="BG13" s="68"/>
      <c r="BH13" s="68"/>
      <c r="BI13" s="68"/>
      <c r="BJ13" s="69"/>
      <c r="BK13" s="73">
        <f>BE13+AY13+AS13+AM13+AG13+AA13+U13+O13+I13</f>
        <v>195.44</v>
      </c>
      <c r="BL13" s="68"/>
      <c r="BM13" s="68"/>
      <c r="BN13" s="68"/>
      <c r="BO13" s="68"/>
      <c r="BP13" s="68"/>
      <c r="BQ13" s="68"/>
    </row>
    <row r="14" spans="2:69" ht="15" customHeight="1">
      <c r="B14" s="70" t="s">
        <v>273</v>
      </c>
      <c r="C14" s="70"/>
      <c r="D14" s="70"/>
      <c r="E14" s="70"/>
      <c r="F14" s="70"/>
      <c r="G14" s="70"/>
      <c r="H14" s="70"/>
      <c r="I14" s="71">
        <v>9.91</v>
      </c>
      <c r="J14" s="72"/>
      <c r="K14" s="72"/>
      <c r="L14" s="72"/>
      <c r="M14" s="72"/>
      <c r="N14" s="73"/>
      <c r="O14" s="68">
        <v>6.99</v>
      </c>
      <c r="P14" s="68"/>
      <c r="Q14" s="68"/>
      <c r="R14" s="68"/>
      <c r="S14" s="68"/>
      <c r="T14" s="68"/>
      <c r="U14" s="68">
        <v>6.13</v>
      </c>
      <c r="V14" s="68"/>
      <c r="W14" s="68"/>
      <c r="X14" s="68"/>
      <c r="Y14" s="68"/>
      <c r="Z14" s="68"/>
      <c r="AA14" s="68">
        <v>11.38</v>
      </c>
      <c r="AB14" s="68"/>
      <c r="AC14" s="68"/>
      <c r="AD14" s="68"/>
      <c r="AE14" s="68"/>
      <c r="AF14" s="68"/>
      <c r="AG14" s="68">
        <v>12.69</v>
      </c>
      <c r="AH14" s="68"/>
      <c r="AI14" s="68"/>
      <c r="AJ14" s="68"/>
      <c r="AK14" s="68"/>
      <c r="AL14" s="68"/>
      <c r="AM14" s="68">
        <v>8.81</v>
      </c>
      <c r="AN14" s="68"/>
      <c r="AO14" s="68"/>
      <c r="AP14" s="68"/>
      <c r="AQ14" s="68"/>
      <c r="AR14" s="68"/>
      <c r="AS14" s="68">
        <v>9.22</v>
      </c>
      <c r="AT14" s="68"/>
      <c r="AU14" s="68"/>
      <c r="AV14" s="68"/>
      <c r="AW14" s="68"/>
      <c r="AX14" s="68"/>
      <c r="AY14" s="68">
        <v>20.93</v>
      </c>
      <c r="AZ14" s="68"/>
      <c r="BA14" s="68"/>
      <c r="BB14" s="68"/>
      <c r="BC14" s="68"/>
      <c r="BD14" s="68"/>
      <c r="BE14" s="68">
        <v>13.94</v>
      </c>
      <c r="BF14" s="68"/>
      <c r="BG14" s="68"/>
      <c r="BH14" s="68"/>
      <c r="BI14" s="68"/>
      <c r="BJ14" s="69"/>
      <c r="BK14" s="73">
        <v>100</v>
      </c>
      <c r="BL14" s="68"/>
      <c r="BM14" s="68"/>
      <c r="BN14" s="68"/>
      <c r="BO14" s="68"/>
      <c r="BP14" s="68"/>
      <c r="BQ14" s="68"/>
    </row>
    <row r="15" spans="2:69" ht="15" customHeight="1">
      <c r="B15" s="17"/>
      <c r="C15" s="17"/>
      <c r="D15" s="17"/>
      <c r="E15" s="17"/>
      <c r="F15" s="17"/>
      <c r="G15" s="17"/>
      <c r="H15" s="17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E15" s="19"/>
      <c r="BH15" s="19"/>
      <c r="BI15" s="19"/>
      <c r="BJ15" s="19"/>
      <c r="BK15" s="19"/>
      <c r="BL15" s="19"/>
      <c r="BM15" s="19"/>
      <c r="BN15" s="19"/>
      <c r="BO15" s="19"/>
      <c r="BP15" s="19"/>
      <c r="BQ15" s="20" t="s">
        <v>289</v>
      </c>
    </row>
    <row r="17" spans="1:69" ht="15" customHeight="1">
      <c r="A17" s="16" t="s">
        <v>288</v>
      </c>
      <c r="BQ17" s="18" t="s">
        <v>534</v>
      </c>
    </row>
    <row r="18" ht="3.75" customHeight="1"/>
    <row r="19" spans="2:69" ht="15" customHeight="1">
      <c r="B19" s="70" t="s">
        <v>272</v>
      </c>
      <c r="C19" s="70"/>
      <c r="D19" s="70"/>
      <c r="E19" s="70"/>
      <c r="F19" s="70"/>
      <c r="G19" s="70"/>
      <c r="H19" s="70"/>
      <c r="I19" s="70"/>
      <c r="J19" s="70"/>
      <c r="K19" s="70" t="s">
        <v>290</v>
      </c>
      <c r="L19" s="70"/>
      <c r="M19" s="70"/>
      <c r="N19" s="70"/>
      <c r="O19" s="70"/>
      <c r="P19" s="70"/>
      <c r="Q19" s="70"/>
      <c r="R19" s="70"/>
      <c r="S19" s="70" t="s">
        <v>291</v>
      </c>
      <c r="T19" s="70"/>
      <c r="U19" s="70"/>
      <c r="V19" s="70"/>
      <c r="W19" s="70"/>
      <c r="X19" s="70"/>
      <c r="Y19" s="70"/>
      <c r="Z19" s="70"/>
      <c r="AA19" s="70" t="s">
        <v>292</v>
      </c>
      <c r="AB19" s="70"/>
      <c r="AC19" s="70"/>
      <c r="AD19" s="70"/>
      <c r="AE19" s="70"/>
      <c r="AF19" s="70"/>
      <c r="AG19" s="70"/>
      <c r="AH19" s="70"/>
      <c r="AI19" s="70" t="s">
        <v>293</v>
      </c>
      <c r="AJ19" s="70"/>
      <c r="AK19" s="70"/>
      <c r="AL19" s="70"/>
      <c r="AM19" s="70"/>
      <c r="AN19" s="70"/>
      <c r="AO19" s="70"/>
      <c r="AP19" s="70"/>
      <c r="AQ19" s="70" t="s">
        <v>294</v>
      </c>
      <c r="AR19" s="70"/>
      <c r="AS19" s="70"/>
      <c r="AT19" s="70"/>
      <c r="AU19" s="70"/>
      <c r="AV19" s="70"/>
      <c r="AW19" s="70"/>
      <c r="AX19" s="70"/>
      <c r="AY19" s="70" t="s">
        <v>295</v>
      </c>
      <c r="AZ19" s="70"/>
      <c r="BA19" s="70"/>
      <c r="BB19" s="70"/>
      <c r="BC19" s="70"/>
      <c r="BD19" s="70"/>
      <c r="BE19" s="70"/>
      <c r="BF19" s="74"/>
      <c r="BG19" s="75" t="s">
        <v>282</v>
      </c>
      <c r="BH19" s="70"/>
      <c r="BI19" s="70"/>
      <c r="BJ19" s="70"/>
      <c r="BK19" s="70"/>
      <c r="BL19" s="70"/>
      <c r="BM19" s="70"/>
      <c r="BN19" s="70"/>
      <c r="BO19" s="70"/>
      <c r="BP19" s="70"/>
      <c r="BQ19" s="70"/>
    </row>
    <row r="20" spans="2:79" ht="15" customHeight="1">
      <c r="B20" s="70" t="s">
        <v>271</v>
      </c>
      <c r="C20" s="70"/>
      <c r="D20" s="70"/>
      <c r="E20" s="70"/>
      <c r="F20" s="70"/>
      <c r="G20" s="70"/>
      <c r="H20" s="70"/>
      <c r="I20" s="70"/>
      <c r="J20" s="70"/>
      <c r="K20" s="68">
        <v>28.11</v>
      </c>
      <c r="L20" s="68"/>
      <c r="M20" s="68"/>
      <c r="N20" s="68"/>
      <c r="O20" s="68"/>
      <c r="P20" s="68"/>
      <c r="Q20" s="68"/>
      <c r="R20" s="68"/>
      <c r="S20" s="68">
        <v>16.77</v>
      </c>
      <c r="T20" s="68"/>
      <c r="U20" s="68"/>
      <c r="V20" s="68"/>
      <c r="W20" s="68"/>
      <c r="X20" s="68"/>
      <c r="Y20" s="68"/>
      <c r="Z20" s="68"/>
      <c r="AA20" s="68">
        <v>86.97</v>
      </c>
      <c r="AB20" s="68"/>
      <c r="AC20" s="68"/>
      <c r="AD20" s="68"/>
      <c r="AE20" s="68"/>
      <c r="AF20" s="68"/>
      <c r="AG20" s="68"/>
      <c r="AH20" s="68"/>
      <c r="AI20" s="68">
        <v>11.6</v>
      </c>
      <c r="AJ20" s="68"/>
      <c r="AK20" s="68"/>
      <c r="AL20" s="68"/>
      <c r="AM20" s="68"/>
      <c r="AN20" s="68"/>
      <c r="AO20" s="68"/>
      <c r="AP20" s="68"/>
      <c r="AQ20" s="68">
        <v>5.05</v>
      </c>
      <c r="AR20" s="68"/>
      <c r="AS20" s="68"/>
      <c r="AT20" s="68"/>
      <c r="AU20" s="68"/>
      <c r="AV20" s="68"/>
      <c r="AW20" s="68"/>
      <c r="AX20" s="68"/>
      <c r="AY20" s="68">
        <v>46.95</v>
      </c>
      <c r="AZ20" s="68"/>
      <c r="BA20" s="68"/>
      <c r="BB20" s="68"/>
      <c r="BC20" s="68"/>
      <c r="BD20" s="68"/>
      <c r="BE20" s="68"/>
      <c r="BF20" s="69"/>
      <c r="BG20" s="73">
        <v>195.44</v>
      </c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CA20" s="21"/>
    </row>
    <row r="21" spans="2:69" ht="15" customHeight="1">
      <c r="B21" s="70" t="s">
        <v>273</v>
      </c>
      <c r="C21" s="70"/>
      <c r="D21" s="70"/>
      <c r="E21" s="70"/>
      <c r="F21" s="70"/>
      <c r="G21" s="70"/>
      <c r="H21" s="70"/>
      <c r="I21" s="70"/>
      <c r="J21" s="70"/>
      <c r="K21" s="71">
        <v>14.38</v>
      </c>
      <c r="L21" s="72"/>
      <c r="M21" s="72"/>
      <c r="N21" s="72"/>
      <c r="O21" s="72"/>
      <c r="P21" s="72"/>
      <c r="Q21" s="72"/>
      <c r="R21" s="73"/>
      <c r="S21" s="71">
        <v>8.58</v>
      </c>
      <c r="T21" s="72"/>
      <c r="U21" s="72"/>
      <c r="V21" s="72"/>
      <c r="W21" s="72"/>
      <c r="X21" s="72"/>
      <c r="Y21" s="72"/>
      <c r="Z21" s="73"/>
      <c r="AA21" s="71">
        <v>44.5</v>
      </c>
      <c r="AB21" s="72"/>
      <c r="AC21" s="72"/>
      <c r="AD21" s="72"/>
      <c r="AE21" s="72"/>
      <c r="AF21" s="72"/>
      <c r="AG21" s="72"/>
      <c r="AH21" s="73"/>
      <c r="AI21" s="71">
        <v>5.93</v>
      </c>
      <c r="AJ21" s="72"/>
      <c r="AK21" s="72"/>
      <c r="AL21" s="72"/>
      <c r="AM21" s="72"/>
      <c r="AN21" s="72"/>
      <c r="AO21" s="72"/>
      <c r="AP21" s="73"/>
      <c r="AQ21" s="71">
        <v>2.59</v>
      </c>
      <c r="AR21" s="72"/>
      <c r="AS21" s="72"/>
      <c r="AT21" s="72"/>
      <c r="AU21" s="72"/>
      <c r="AV21" s="72"/>
      <c r="AW21" s="72"/>
      <c r="AX21" s="73"/>
      <c r="AY21" s="68">
        <v>24.02</v>
      </c>
      <c r="AZ21" s="68"/>
      <c r="BA21" s="68"/>
      <c r="BB21" s="68"/>
      <c r="BC21" s="68"/>
      <c r="BD21" s="68"/>
      <c r="BE21" s="68"/>
      <c r="BF21" s="69"/>
      <c r="BG21" s="73">
        <f>SUM(K21:BF21)</f>
        <v>100.00000000000001</v>
      </c>
      <c r="BH21" s="68"/>
      <c r="BI21" s="68"/>
      <c r="BJ21" s="68"/>
      <c r="BK21" s="68"/>
      <c r="BL21" s="68"/>
      <c r="BM21" s="68"/>
      <c r="BN21" s="68"/>
      <c r="BO21" s="68"/>
      <c r="BP21" s="68"/>
      <c r="BQ21" s="68"/>
    </row>
    <row r="22" ht="15" customHeight="1">
      <c r="BQ22" s="20" t="s">
        <v>289</v>
      </c>
    </row>
    <row r="24" ht="15" customHeight="1">
      <c r="A24" s="16" t="s">
        <v>296</v>
      </c>
    </row>
    <row r="25" spans="2:56" ht="3.75" customHeight="1">
      <c r="B25" s="7"/>
      <c r="C25" s="7"/>
      <c r="D25" s="7"/>
      <c r="E25" s="7"/>
      <c r="F25" s="7"/>
      <c r="G25" s="7"/>
      <c r="I25" s="7"/>
      <c r="M25" s="22"/>
      <c r="N25" s="22"/>
      <c r="BD25" s="23"/>
    </row>
    <row r="26" spans="2:48" ht="15" customHeight="1">
      <c r="B26" s="81" t="s">
        <v>297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1" t="s">
        <v>314</v>
      </c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7"/>
      <c r="AN26" s="86" t="s">
        <v>315</v>
      </c>
      <c r="AO26" s="82"/>
      <c r="AP26" s="82"/>
      <c r="AQ26" s="82"/>
      <c r="AR26" s="82"/>
      <c r="AS26" s="82"/>
      <c r="AT26" s="82"/>
      <c r="AU26" s="82"/>
      <c r="AV26" s="87"/>
    </row>
    <row r="27" spans="2:48" ht="15" customHeight="1"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70" t="s">
        <v>312</v>
      </c>
      <c r="N27" s="70"/>
      <c r="O27" s="70"/>
      <c r="P27" s="70"/>
      <c r="Q27" s="70"/>
      <c r="R27" s="70"/>
      <c r="S27" s="70"/>
      <c r="T27" s="70"/>
      <c r="U27" s="70"/>
      <c r="V27" s="70" t="s">
        <v>311</v>
      </c>
      <c r="W27" s="70"/>
      <c r="X27" s="70"/>
      <c r="Y27" s="70"/>
      <c r="Z27" s="70"/>
      <c r="AA27" s="70"/>
      <c r="AB27" s="70"/>
      <c r="AC27" s="70"/>
      <c r="AD27" s="70"/>
      <c r="AE27" s="70" t="s">
        <v>313</v>
      </c>
      <c r="AF27" s="70"/>
      <c r="AG27" s="70"/>
      <c r="AH27" s="70"/>
      <c r="AI27" s="70"/>
      <c r="AJ27" s="70"/>
      <c r="AK27" s="70"/>
      <c r="AL27" s="70"/>
      <c r="AM27" s="70"/>
      <c r="AN27" s="88"/>
      <c r="AO27" s="88"/>
      <c r="AP27" s="88"/>
      <c r="AQ27" s="88"/>
      <c r="AR27" s="88"/>
      <c r="AS27" s="88"/>
      <c r="AT27" s="88"/>
      <c r="AU27" s="88"/>
      <c r="AV27" s="89"/>
    </row>
    <row r="28" spans="2:48" ht="15" customHeight="1">
      <c r="B28" s="83" t="s">
        <v>529</v>
      </c>
      <c r="C28" s="84"/>
      <c r="D28" s="84"/>
      <c r="E28" s="84"/>
      <c r="F28" s="84"/>
      <c r="G28" s="84"/>
      <c r="H28" s="84"/>
      <c r="I28" s="85" t="s">
        <v>298</v>
      </c>
      <c r="J28" s="85"/>
      <c r="K28" s="85"/>
      <c r="L28" s="85"/>
      <c r="M28" s="65">
        <v>14.9</v>
      </c>
      <c r="N28" s="66"/>
      <c r="O28" s="66"/>
      <c r="P28" s="66"/>
      <c r="Q28" s="66"/>
      <c r="R28" s="66"/>
      <c r="S28" s="66"/>
      <c r="T28" s="66"/>
      <c r="U28" s="67"/>
      <c r="V28" s="65">
        <v>-4.3</v>
      </c>
      <c r="W28" s="66"/>
      <c r="X28" s="66"/>
      <c r="Y28" s="66"/>
      <c r="Z28" s="66"/>
      <c r="AA28" s="66"/>
      <c r="AB28" s="66"/>
      <c r="AC28" s="66"/>
      <c r="AD28" s="67"/>
      <c r="AE28" s="65">
        <v>4.1</v>
      </c>
      <c r="AF28" s="66"/>
      <c r="AG28" s="66"/>
      <c r="AH28" s="66"/>
      <c r="AI28" s="66"/>
      <c r="AJ28" s="66"/>
      <c r="AK28" s="66"/>
      <c r="AL28" s="66"/>
      <c r="AM28" s="67"/>
      <c r="AN28" s="65">
        <v>14.5</v>
      </c>
      <c r="AO28" s="66"/>
      <c r="AP28" s="66"/>
      <c r="AQ28" s="66"/>
      <c r="AR28" s="66"/>
      <c r="AS28" s="66"/>
      <c r="AT28" s="66"/>
      <c r="AU28" s="66"/>
      <c r="AV28" s="67"/>
    </row>
    <row r="29" spans="2:48" ht="15" customHeight="1">
      <c r="B29" s="24"/>
      <c r="C29" s="25"/>
      <c r="D29" s="25"/>
      <c r="E29" s="25"/>
      <c r="F29" s="25"/>
      <c r="G29" s="25"/>
      <c r="H29" s="25"/>
      <c r="I29" s="77" t="s">
        <v>299</v>
      </c>
      <c r="J29" s="77"/>
      <c r="K29" s="77"/>
      <c r="L29" s="77"/>
      <c r="M29" s="65">
        <v>17.5</v>
      </c>
      <c r="N29" s="66"/>
      <c r="O29" s="66"/>
      <c r="P29" s="66"/>
      <c r="Q29" s="66"/>
      <c r="R29" s="66"/>
      <c r="S29" s="66"/>
      <c r="T29" s="66"/>
      <c r="U29" s="67"/>
      <c r="V29" s="65">
        <v>-6</v>
      </c>
      <c r="W29" s="66"/>
      <c r="X29" s="66"/>
      <c r="Y29" s="66"/>
      <c r="Z29" s="66"/>
      <c r="AA29" s="66"/>
      <c r="AB29" s="66"/>
      <c r="AC29" s="66"/>
      <c r="AD29" s="67"/>
      <c r="AE29" s="65">
        <v>4.5</v>
      </c>
      <c r="AF29" s="66"/>
      <c r="AG29" s="66"/>
      <c r="AH29" s="66"/>
      <c r="AI29" s="66"/>
      <c r="AJ29" s="66"/>
      <c r="AK29" s="66"/>
      <c r="AL29" s="66"/>
      <c r="AM29" s="67"/>
      <c r="AN29" s="65">
        <v>133.5</v>
      </c>
      <c r="AO29" s="66"/>
      <c r="AP29" s="66"/>
      <c r="AQ29" s="66"/>
      <c r="AR29" s="66"/>
      <c r="AS29" s="66"/>
      <c r="AT29" s="66"/>
      <c r="AU29" s="66"/>
      <c r="AV29" s="67"/>
    </row>
    <row r="30" spans="2:48" ht="15" customHeight="1">
      <c r="B30" s="24"/>
      <c r="C30" s="25"/>
      <c r="D30" s="25"/>
      <c r="E30" s="25"/>
      <c r="F30" s="25"/>
      <c r="G30" s="25"/>
      <c r="H30" s="25"/>
      <c r="I30" s="77" t="s">
        <v>300</v>
      </c>
      <c r="J30" s="77"/>
      <c r="K30" s="77"/>
      <c r="L30" s="77"/>
      <c r="M30" s="65">
        <v>21.9</v>
      </c>
      <c r="N30" s="66"/>
      <c r="O30" s="66"/>
      <c r="P30" s="66"/>
      <c r="Q30" s="66"/>
      <c r="R30" s="66"/>
      <c r="S30" s="66"/>
      <c r="T30" s="66"/>
      <c r="U30" s="67"/>
      <c r="V30" s="65">
        <v>-2.9</v>
      </c>
      <c r="W30" s="66"/>
      <c r="X30" s="66"/>
      <c r="Y30" s="66"/>
      <c r="Z30" s="66"/>
      <c r="AA30" s="66"/>
      <c r="AB30" s="66"/>
      <c r="AC30" s="66"/>
      <c r="AD30" s="67"/>
      <c r="AE30" s="65">
        <v>9.4</v>
      </c>
      <c r="AF30" s="66"/>
      <c r="AG30" s="66"/>
      <c r="AH30" s="66"/>
      <c r="AI30" s="66"/>
      <c r="AJ30" s="66"/>
      <c r="AK30" s="66"/>
      <c r="AL30" s="66"/>
      <c r="AM30" s="67"/>
      <c r="AN30" s="65">
        <v>186.5</v>
      </c>
      <c r="AO30" s="66"/>
      <c r="AP30" s="66"/>
      <c r="AQ30" s="66"/>
      <c r="AR30" s="66"/>
      <c r="AS30" s="66"/>
      <c r="AT30" s="66"/>
      <c r="AU30" s="66"/>
      <c r="AV30" s="67"/>
    </row>
    <row r="31" spans="2:48" ht="15" customHeight="1">
      <c r="B31" s="24"/>
      <c r="C31" s="25"/>
      <c r="D31" s="25"/>
      <c r="E31" s="25"/>
      <c r="F31" s="25"/>
      <c r="G31" s="25"/>
      <c r="H31" s="25"/>
      <c r="I31" s="77" t="s">
        <v>301</v>
      </c>
      <c r="J31" s="77"/>
      <c r="K31" s="77"/>
      <c r="L31" s="77"/>
      <c r="M31" s="65">
        <v>31.1</v>
      </c>
      <c r="N31" s="66"/>
      <c r="O31" s="66"/>
      <c r="P31" s="66"/>
      <c r="Q31" s="66"/>
      <c r="R31" s="66"/>
      <c r="S31" s="66"/>
      <c r="T31" s="66"/>
      <c r="U31" s="67"/>
      <c r="V31" s="65">
        <v>0.5</v>
      </c>
      <c r="W31" s="66"/>
      <c r="X31" s="66"/>
      <c r="Y31" s="66"/>
      <c r="Z31" s="66"/>
      <c r="AA31" s="66"/>
      <c r="AB31" s="66"/>
      <c r="AC31" s="66"/>
      <c r="AD31" s="67"/>
      <c r="AE31" s="65">
        <v>14.9</v>
      </c>
      <c r="AF31" s="66"/>
      <c r="AG31" s="66"/>
      <c r="AH31" s="66"/>
      <c r="AI31" s="66"/>
      <c r="AJ31" s="66"/>
      <c r="AK31" s="66"/>
      <c r="AL31" s="66"/>
      <c r="AM31" s="67"/>
      <c r="AN31" s="65">
        <v>167</v>
      </c>
      <c r="AO31" s="66"/>
      <c r="AP31" s="66"/>
      <c r="AQ31" s="66"/>
      <c r="AR31" s="66"/>
      <c r="AS31" s="66"/>
      <c r="AT31" s="66"/>
      <c r="AU31" s="66"/>
      <c r="AV31" s="67"/>
    </row>
    <row r="32" spans="2:64" ht="15" customHeight="1">
      <c r="B32" s="24"/>
      <c r="C32" s="25"/>
      <c r="D32" s="25"/>
      <c r="E32" s="25"/>
      <c r="F32" s="25"/>
      <c r="G32" s="25"/>
      <c r="H32" s="25"/>
      <c r="I32" s="77" t="s">
        <v>302</v>
      </c>
      <c r="J32" s="77"/>
      <c r="K32" s="77"/>
      <c r="L32" s="77"/>
      <c r="M32" s="65">
        <v>32.7</v>
      </c>
      <c r="N32" s="66"/>
      <c r="O32" s="66"/>
      <c r="P32" s="66"/>
      <c r="Q32" s="66"/>
      <c r="R32" s="66"/>
      <c r="S32" s="66"/>
      <c r="T32" s="66"/>
      <c r="U32" s="67"/>
      <c r="V32" s="65">
        <v>8.6</v>
      </c>
      <c r="W32" s="66"/>
      <c r="X32" s="66"/>
      <c r="Y32" s="66"/>
      <c r="Z32" s="66"/>
      <c r="AA32" s="66"/>
      <c r="AB32" s="66"/>
      <c r="AC32" s="66"/>
      <c r="AD32" s="67"/>
      <c r="AE32" s="65">
        <v>19.3</v>
      </c>
      <c r="AF32" s="66"/>
      <c r="AG32" s="66"/>
      <c r="AH32" s="66"/>
      <c r="AI32" s="66"/>
      <c r="AJ32" s="66"/>
      <c r="AK32" s="66"/>
      <c r="AL32" s="66"/>
      <c r="AM32" s="67"/>
      <c r="AN32" s="65">
        <v>57</v>
      </c>
      <c r="AO32" s="66"/>
      <c r="AP32" s="66"/>
      <c r="AQ32" s="66"/>
      <c r="AR32" s="66"/>
      <c r="AS32" s="66"/>
      <c r="AT32" s="66"/>
      <c r="AU32" s="66"/>
      <c r="AV32" s="67"/>
      <c r="AW32" s="60"/>
      <c r="BL32" s="7"/>
    </row>
    <row r="33" spans="2:49" ht="15" customHeight="1">
      <c r="B33" s="26"/>
      <c r="C33" s="27"/>
      <c r="D33" s="27"/>
      <c r="E33" s="27"/>
      <c r="F33" s="27"/>
      <c r="G33" s="27"/>
      <c r="H33" s="27"/>
      <c r="I33" s="80" t="s">
        <v>303</v>
      </c>
      <c r="J33" s="80"/>
      <c r="K33" s="80"/>
      <c r="L33" s="80"/>
      <c r="M33" s="65">
        <v>32.5</v>
      </c>
      <c r="N33" s="66"/>
      <c r="O33" s="66"/>
      <c r="P33" s="66"/>
      <c r="Q33" s="66"/>
      <c r="R33" s="66"/>
      <c r="S33" s="66"/>
      <c r="T33" s="66"/>
      <c r="U33" s="67"/>
      <c r="V33" s="65">
        <v>15.5</v>
      </c>
      <c r="W33" s="66"/>
      <c r="X33" s="66"/>
      <c r="Y33" s="66"/>
      <c r="Z33" s="66"/>
      <c r="AA33" s="66"/>
      <c r="AB33" s="66"/>
      <c r="AC33" s="66"/>
      <c r="AD33" s="67"/>
      <c r="AE33" s="65">
        <v>22.3</v>
      </c>
      <c r="AF33" s="66"/>
      <c r="AG33" s="66"/>
      <c r="AH33" s="66"/>
      <c r="AI33" s="66"/>
      <c r="AJ33" s="66"/>
      <c r="AK33" s="66"/>
      <c r="AL33" s="66"/>
      <c r="AM33" s="67"/>
      <c r="AN33" s="65">
        <v>385.5</v>
      </c>
      <c r="AO33" s="66"/>
      <c r="AP33" s="66"/>
      <c r="AQ33" s="66"/>
      <c r="AR33" s="66"/>
      <c r="AS33" s="66"/>
      <c r="AT33" s="66"/>
      <c r="AU33" s="66"/>
      <c r="AV33" s="67"/>
      <c r="AW33" s="60"/>
    </row>
    <row r="34" spans="2:49" ht="15" customHeight="1">
      <c r="B34" s="24"/>
      <c r="C34" s="25"/>
      <c r="D34" s="25"/>
      <c r="E34" s="25"/>
      <c r="F34" s="25"/>
      <c r="G34" s="25"/>
      <c r="H34" s="25"/>
      <c r="I34" s="77" t="s">
        <v>304</v>
      </c>
      <c r="J34" s="77"/>
      <c r="K34" s="77"/>
      <c r="L34" s="77"/>
      <c r="M34" s="65">
        <v>38.2</v>
      </c>
      <c r="N34" s="66"/>
      <c r="O34" s="66"/>
      <c r="P34" s="66"/>
      <c r="Q34" s="66"/>
      <c r="R34" s="66"/>
      <c r="S34" s="66"/>
      <c r="T34" s="66"/>
      <c r="U34" s="67"/>
      <c r="V34" s="65">
        <v>17.2</v>
      </c>
      <c r="W34" s="66"/>
      <c r="X34" s="66"/>
      <c r="Y34" s="66"/>
      <c r="Z34" s="66"/>
      <c r="AA34" s="66"/>
      <c r="AB34" s="66"/>
      <c r="AC34" s="66"/>
      <c r="AD34" s="67"/>
      <c r="AE34" s="65">
        <v>27.2</v>
      </c>
      <c r="AF34" s="66"/>
      <c r="AG34" s="66"/>
      <c r="AH34" s="66"/>
      <c r="AI34" s="66"/>
      <c r="AJ34" s="66"/>
      <c r="AK34" s="66"/>
      <c r="AL34" s="66"/>
      <c r="AM34" s="67"/>
      <c r="AN34" s="65">
        <v>624</v>
      </c>
      <c r="AO34" s="66"/>
      <c r="AP34" s="66"/>
      <c r="AQ34" s="66"/>
      <c r="AR34" s="66"/>
      <c r="AS34" s="66"/>
      <c r="AT34" s="66"/>
      <c r="AU34" s="66"/>
      <c r="AV34" s="67"/>
      <c r="AW34" s="60"/>
    </row>
    <row r="35" spans="2:49" ht="15" customHeight="1">
      <c r="B35" s="28"/>
      <c r="C35" s="8"/>
      <c r="D35" s="8"/>
      <c r="E35" s="8"/>
      <c r="F35" s="8"/>
      <c r="G35" s="8"/>
      <c r="H35" s="8"/>
      <c r="I35" s="79" t="s">
        <v>305</v>
      </c>
      <c r="J35" s="79"/>
      <c r="K35" s="79"/>
      <c r="L35" s="79"/>
      <c r="M35" s="65">
        <v>38.8</v>
      </c>
      <c r="N35" s="66"/>
      <c r="O35" s="66"/>
      <c r="P35" s="66"/>
      <c r="Q35" s="66"/>
      <c r="R35" s="66"/>
      <c r="S35" s="66"/>
      <c r="T35" s="66"/>
      <c r="U35" s="67"/>
      <c r="V35" s="65">
        <v>21.8</v>
      </c>
      <c r="W35" s="66"/>
      <c r="X35" s="66"/>
      <c r="Y35" s="66"/>
      <c r="Z35" s="66"/>
      <c r="AA35" s="66"/>
      <c r="AB35" s="66"/>
      <c r="AC35" s="66"/>
      <c r="AD35" s="67"/>
      <c r="AE35" s="65">
        <v>28.3</v>
      </c>
      <c r="AF35" s="66"/>
      <c r="AG35" s="66"/>
      <c r="AH35" s="66"/>
      <c r="AI35" s="66"/>
      <c r="AJ35" s="66"/>
      <c r="AK35" s="66"/>
      <c r="AL35" s="66"/>
      <c r="AM35" s="67"/>
      <c r="AN35" s="65">
        <v>217</v>
      </c>
      <c r="AO35" s="66"/>
      <c r="AP35" s="66"/>
      <c r="AQ35" s="66"/>
      <c r="AR35" s="66"/>
      <c r="AS35" s="66"/>
      <c r="AT35" s="66"/>
      <c r="AU35" s="66"/>
      <c r="AV35" s="67"/>
      <c r="AW35" s="60"/>
    </row>
    <row r="36" spans="2:49" ht="15" customHeight="1">
      <c r="B36" s="24"/>
      <c r="C36" s="25"/>
      <c r="D36" s="25"/>
      <c r="E36" s="25"/>
      <c r="F36" s="25"/>
      <c r="G36" s="25"/>
      <c r="H36" s="25"/>
      <c r="I36" s="77" t="s">
        <v>306</v>
      </c>
      <c r="J36" s="77"/>
      <c r="K36" s="77"/>
      <c r="L36" s="77"/>
      <c r="M36" s="65">
        <v>35.9</v>
      </c>
      <c r="N36" s="66"/>
      <c r="O36" s="66"/>
      <c r="P36" s="66"/>
      <c r="Q36" s="66"/>
      <c r="R36" s="66"/>
      <c r="S36" s="66"/>
      <c r="T36" s="66"/>
      <c r="U36" s="67"/>
      <c r="V36" s="65">
        <v>12.9</v>
      </c>
      <c r="W36" s="66"/>
      <c r="X36" s="66"/>
      <c r="Y36" s="66"/>
      <c r="Z36" s="66"/>
      <c r="AA36" s="66"/>
      <c r="AB36" s="66"/>
      <c r="AC36" s="66"/>
      <c r="AD36" s="67"/>
      <c r="AE36" s="65">
        <v>23.5</v>
      </c>
      <c r="AF36" s="66"/>
      <c r="AG36" s="66"/>
      <c r="AH36" s="66"/>
      <c r="AI36" s="66"/>
      <c r="AJ36" s="66"/>
      <c r="AK36" s="66"/>
      <c r="AL36" s="66"/>
      <c r="AM36" s="67"/>
      <c r="AN36" s="65">
        <v>160.5</v>
      </c>
      <c r="AO36" s="66"/>
      <c r="AP36" s="66"/>
      <c r="AQ36" s="66"/>
      <c r="AR36" s="66"/>
      <c r="AS36" s="66"/>
      <c r="AT36" s="66"/>
      <c r="AU36" s="66"/>
      <c r="AV36" s="67"/>
      <c r="AW36" s="60"/>
    </row>
    <row r="37" spans="2:49" ht="15" customHeight="1">
      <c r="B37" s="28"/>
      <c r="C37" s="8"/>
      <c r="D37" s="8"/>
      <c r="E37" s="8"/>
      <c r="F37" s="8"/>
      <c r="G37" s="8"/>
      <c r="H37" s="8"/>
      <c r="I37" s="79" t="s">
        <v>307</v>
      </c>
      <c r="J37" s="79"/>
      <c r="K37" s="79"/>
      <c r="L37" s="79"/>
      <c r="M37" s="65">
        <v>28.6</v>
      </c>
      <c r="N37" s="66"/>
      <c r="O37" s="66"/>
      <c r="P37" s="66"/>
      <c r="Q37" s="66"/>
      <c r="R37" s="66"/>
      <c r="S37" s="66"/>
      <c r="T37" s="66"/>
      <c r="U37" s="67"/>
      <c r="V37" s="65">
        <v>6.2</v>
      </c>
      <c r="W37" s="66"/>
      <c r="X37" s="66"/>
      <c r="Y37" s="66"/>
      <c r="Z37" s="66"/>
      <c r="AA37" s="66"/>
      <c r="AB37" s="66"/>
      <c r="AC37" s="66"/>
      <c r="AD37" s="67"/>
      <c r="AE37" s="65">
        <v>17.1</v>
      </c>
      <c r="AF37" s="66"/>
      <c r="AG37" s="66"/>
      <c r="AH37" s="66"/>
      <c r="AI37" s="66"/>
      <c r="AJ37" s="66"/>
      <c r="AK37" s="66"/>
      <c r="AL37" s="66"/>
      <c r="AM37" s="67"/>
      <c r="AN37" s="65">
        <v>52.5</v>
      </c>
      <c r="AO37" s="66"/>
      <c r="AP37" s="66"/>
      <c r="AQ37" s="66"/>
      <c r="AR37" s="66"/>
      <c r="AS37" s="66"/>
      <c r="AT37" s="66"/>
      <c r="AU37" s="66"/>
      <c r="AV37" s="67"/>
      <c r="AW37" s="60"/>
    </row>
    <row r="38" spans="2:49" ht="15" customHeight="1">
      <c r="B38" s="24"/>
      <c r="C38" s="25"/>
      <c r="D38" s="25"/>
      <c r="E38" s="25"/>
      <c r="F38" s="25"/>
      <c r="G38" s="25"/>
      <c r="H38" s="25"/>
      <c r="I38" s="77" t="s">
        <v>308</v>
      </c>
      <c r="J38" s="77"/>
      <c r="K38" s="77"/>
      <c r="L38" s="77"/>
      <c r="M38" s="65">
        <v>21.1</v>
      </c>
      <c r="N38" s="66"/>
      <c r="O38" s="66"/>
      <c r="P38" s="66"/>
      <c r="Q38" s="66"/>
      <c r="R38" s="66"/>
      <c r="S38" s="66"/>
      <c r="T38" s="66"/>
      <c r="U38" s="67"/>
      <c r="V38" s="65">
        <v>-0.7</v>
      </c>
      <c r="W38" s="66"/>
      <c r="X38" s="66"/>
      <c r="Y38" s="66"/>
      <c r="Z38" s="66"/>
      <c r="AA38" s="66"/>
      <c r="AB38" s="66"/>
      <c r="AC38" s="66"/>
      <c r="AD38" s="67"/>
      <c r="AE38" s="65">
        <v>10.1</v>
      </c>
      <c r="AF38" s="66"/>
      <c r="AG38" s="66"/>
      <c r="AH38" s="66"/>
      <c r="AI38" s="66"/>
      <c r="AJ38" s="66"/>
      <c r="AK38" s="66"/>
      <c r="AL38" s="66"/>
      <c r="AM38" s="67"/>
      <c r="AN38" s="65">
        <v>165</v>
      </c>
      <c r="AO38" s="66"/>
      <c r="AP38" s="66"/>
      <c r="AQ38" s="66"/>
      <c r="AR38" s="66"/>
      <c r="AS38" s="66"/>
      <c r="AT38" s="66"/>
      <c r="AU38" s="66"/>
      <c r="AV38" s="67"/>
      <c r="AW38" s="61"/>
    </row>
    <row r="39" spans="2:48" ht="15" customHeight="1" thickBot="1">
      <c r="B39" s="29"/>
      <c r="C39" s="30"/>
      <c r="D39" s="30"/>
      <c r="E39" s="30"/>
      <c r="F39" s="30"/>
      <c r="G39" s="30"/>
      <c r="H39" s="30"/>
      <c r="I39" s="78" t="s">
        <v>309</v>
      </c>
      <c r="J39" s="78"/>
      <c r="K39" s="78"/>
      <c r="L39" s="78"/>
      <c r="M39" s="90">
        <v>15.4</v>
      </c>
      <c r="N39" s="91"/>
      <c r="O39" s="91"/>
      <c r="P39" s="91"/>
      <c r="Q39" s="91"/>
      <c r="R39" s="91"/>
      <c r="S39" s="91"/>
      <c r="T39" s="91"/>
      <c r="U39" s="92"/>
      <c r="V39" s="90">
        <v>-3.2</v>
      </c>
      <c r="W39" s="91"/>
      <c r="X39" s="91"/>
      <c r="Y39" s="91"/>
      <c r="Z39" s="91"/>
      <c r="AA39" s="91"/>
      <c r="AB39" s="91"/>
      <c r="AC39" s="91"/>
      <c r="AD39" s="92"/>
      <c r="AE39" s="90">
        <v>5.3</v>
      </c>
      <c r="AF39" s="91"/>
      <c r="AG39" s="91"/>
      <c r="AH39" s="91"/>
      <c r="AI39" s="91"/>
      <c r="AJ39" s="91"/>
      <c r="AK39" s="91"/>
      <c r="AL39" s="91"/>
      <c r="AM39" s="92"/>
      <c r="AN39" s="65">
        <v>137</v>
      </c>
      <c r="AO39" s="66"/>
      <c r="AP39" s="66"/>
      <c r="AQ39" s="66"/>
      <c r="AR39" s="66"/>
      <c r="AS39" s="66"/>
      <c r="AT39" s="66"/>
      <c r="AU39" s="66"/>
      <c r="AV39" s="67"/>
    </row>
    <row r="40" spans="2:48" ht="15" customHeight="1" thickBot="1" thickTop="1">
      <c r="B40" s="97" t="s">
        <v>533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4">
        <v>38.8</v>
      </c>
      <c r="N40" s="95"/>
      <c r="O40" s="95"/>
      <c r="P40" s="95"/>
      <c r="Q40" s="95"/>
      <c r="R40" s="95"/>
      <c r="S40" s="95"/>
      <c r="T40" s="95"/>
      <c r="U40" s="96"/>
      <c r="V40" s="94">
        <v>-6</v>
      </c>
      <c r="W40" s="95"/>
      <c r="X40" s="95"/>
      <c r="Y40" s="95"/>
      <c r="Z40" s="95"/>
      <c r="AA40" s="95"/>
      <c r="AB40" s="95"/>
      <c r="AC40" s="95"/>
      <c r="AD40" s="96"/>
      <c r="AE40" s="94">
        <v>15.5</v>
      </c>
      <c r="AF40" s="95"/>
      <c r="AG40" s="95"/>
      <c r="AH40" s="95"/>
      <c r="AI40" s="95"/>
      <c r="AJ40" s="95"/>
      <c r="AK40" s="95"/>
      <c r="AL40" s="95"/>
      <c r="AM40" s="96"/>
      <c r="AN40" s="93">
        <v>2300</v>
      </c>
      <c r="AO40" s="93"/>
      <c r="AP40" s="93"/>
      <c r="AQ40" s="93"/>
      <c r="AR40" s="93"/>
      <c r="AS40" s="93"/>
      <c r="AT40" s="93"/>
      <c r="AU40" s="93"/>
      <c r="AV40" s="93"/>
    </row>
    <row r="41" spans="2:48" ht="15" customHeight="1" thickBot="1" thickTop="1">
      <c r="B41" s="97" t="s">
        <v>516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4">
        <v>35.5</v>
      </c>
      <c r="N41" s="95"/>
      <c r="O41" s="95"/>
      <c r="P41" s="95"/>
      <c r="Q41" s="95"/>
      <c r="R41" s="95"/>
      <c r="S41" s="95"/>
      <c r="T41" s="95"/>
      <c r="U41" s="96"/>
      <c r="V41" s="94">
        <v>-5.4</v>
      </c>
      <c r="W41" s="95"/>
      <c r="X41" s="95"/>
      <c r="Y41" s="95"/>
      <c r="Z41" s="95"/>
      <c r="AA41" s="95"/>
      <c r="AB41" s="95"/>
      <c r="AC41" s="95"/>
      <c r="AD41" s="96"/>
      <c r="AE41" s="94">
        <v>15.3</v>
      </c>
      <c r="AF41" s="95"/>
      <c r="AG41" s="95"/>
      <c r="AH41" s="95"/>
      <c r="AI41" s="95"/>
      <c r="AJ41" s="95"/>
      <c r="AK41" s="95"/>
      <c r="AL41" s="95"/>
      <c r="AM41" s="96"/>
      <c r="AN41" s="93">
        <v>1560</v>
      </c>
      <c r="AO41" s="93"/>
      <c r="AP41" s="93"/>
      <c r="AQ41" s="93"/>
      <c r="AR41" s="93"/>
      <c r="AS41" s="93"/>
      <c r="AT41" s="93"/>
      <c r="AU41" s="93"/>
      <c r="AV41" s="93"/>
    </row>
    <row r="42" ht="15" customHeight="1" thickTop="1">
      <c r="AV42" s="20" t="s">
        <v>316</v>
      </c>
    </row>
    <row r="45" spans="36:37" ht="15" customHeight="1">
      <c r="AJ45" s="31"/>
      <c r="AK45" s="31"/>
    </row>
  </sheetData>
  <sheetProtection/>
  <mergeCells count="142">
    <mergeCell ref="B40:L40"/>
    <mergeCell ref="B41:L41"/>
    <mergeCell ref="M41:U41"/>
    <mergeCell ref="V41:AD41"/>
    <mergeCell ref="M40:U40"/>
    <mergeCell ref="AE41:AM41"/>
    <mergeCell ref="AN41:AV41"/>
    <mergeCell ref="V39:AD39"/>
    <mergeCell ref="AE39:AM39"/>
    <mergeCell ref="AN39:AV39"/>
    <mergeCell ref="V40:AD40"/>
    <mergeCell ref="AE40:AM40"/>
    <mergeCell ref="AN40:AV40"/>
    <mergeCell ref="M39:U39"/>
    <mergeCell ref="V37:AD37"/>
    <mergeCell ref="AE37:AM37"/>
    <mergeCell ref="AN37:AV37"/>
    <mergeCell ref="V38:AD38"/>
    <mergeCell ref="AE38:AM38"/>
    <mergeCell ref="AN38:AV38"/>
    <mergeCell ref="V35:AD35"/>
    <mergeCell ref="AE35:AM35"/>
    <mergeCell ref="AN35:AV35"/>
    <mergeCell ref="V36:AD36"/>
    <mergeCell ref="AE36:AM36"/>
    <mergeCell ref="AN36:AV36"/>
    <mergeCell ref="V33:AD33"/>
    <mergeCell ref="AE33:AM33"/>
    <mergeCell ref="AN33:AV33"/>
    <mergeCell ref="V34:AD34"/>
    <mergeCell ref="AE34:AM34"/>
    <mergeCell ref="AN34:AV34"/>
    <mergeCell ref="V31:AD31"/>
    <mergeCell ref="AE31:AM31"/>
    <mergeCell ref="AN31:AV31"/>
    <mergeCell ref="V32:AD32"/>
    <mergeCell ref="AE32:AM32"/>
    <mergeCell ref="AN32:AV32"/>
    <mergeCell ref="V29:AD29"/>
    <mergeCell ref="AE29:AM29"/>
    <mergeCell ref="AN29:AV29"/>
    <mergeCell ref="V30:AD30"/>
    <mergeCell ref="AE30:AM30"/>
    <mergeCell ref="AN30:AV30"/>
    <mergeCell ref="AN26:AV27"/>
    <mergeCell ref="M28:U28"/>
    <mergeCell ref="V28:AD28"/>
    <mergeCell ref="AE28:AM28"/>
    <mergeCell ref="AN28:AV28"/>
    <mergeCell ref="V27:AD27"/>
    <mergeCell ref="AE27:AM27"/>
    <mergeCell ref="M26:AM26"/>
    <mergeCell ref="B26:L27"/>
    <mergeCell ref="M27:U27"/>
    <mergeCell ref="M29:U29"/>
    <mergeCell ref="M31:U31"/>
    <mergeCell ref="I30:L30"/>
    <mergeCell ref="I31:L31"/>
    <mergeCell ref="B28:H28"/>
    <mergeCell ref="I28:L28"/>
    <mergeCell ref="I29:L29"/>
    <mergeCell ref="M30:U30"/>
    <mergeCell ref="I38:L38"/>
    <mergeCell ref="I39:L39"/>
    <mergeCell ref="AY21:BF21"/>
    <mergeCell ref="BG21:BQ21"/>
    <mergeCell ref="I36:L36"/>
    <mergeCell ref="I37:L37"/>
    <mergeCell ref="I32:L32"/>
    <mergeCell ref="I33:L33"/>
    <mergeCell ref="I34:L34"/>
    <mergeCell ref="I35:L35"/>
    <mergeCell ref="AY20:BF20"/>
    <mergeCell ref="BG20:BQ20"/>
    <mergeCell ref="K19:R19"/>
    <mergeCell ref="S19:Z19"/>
    <mergeCell ref="AA19:AH19"/>
    <mergeCell ref="AI19:AP19"/>
    <mergeCell ref="AI20:AP20"/>
    <mergeCell ref="U13:Z13"/>
    <mergeCell ref="B20:J20"/>
    <mergeCell ref="K20:R20"/>
    <mergeCell ref="S20:Z20"/>
    <mergeCell ref="AG14:AL14"/>
    <mergeCell ref="B19:J19"/>
    <mergeCell ref="AG13:AL13"/>
    <mergeCell ref="AM13:AR13"/>
    <mergeCell ref="AQ21:AX21"/>
    <mergeCell ref="AS13:AX13"/>
    <mergeCell ref="AM14:AR14"/>
    <mergeCell ref="AS14:AX14"/>
    <mergeCell ref="AA20:AH20"/>
    <mergeCell ref="AA14:AF14"/>
    <mergeCell ref="AQ20:AX20"/>
    <mergeCell ref="BK14:BQ14"/>
    <mergeCell ref="I12:N12"/>
    <mergeCell ref="AS12:AX12"/>
    <mergeCell ref="AY12:BD12"/>
    <mergeCell ref="AG12:AL12"/>
    <mergeCell ref="B13:H13"/>
    <mergeCell ref="I13:N13"/>
    <mergeCell ref="O13:T13"/>
    <mergeCell ref="AM12:AR12"/>
    <mergeCell ref="O12:T12"/>
    <mergeCell ref="B12:H12"/>
    <mergeCell ref="BE12:BJ12"/>
    <mergeCell ref="BK12:BQ12"/>
    <mergeCell ref="AY13:BD13"/>
    <mergeCell ref="BE13:BJ13"/>
    <mergeCell ref="AQ19:AX19"/>
    <mergeCell ref="AY19:BF19"/>
    <mergeCell ref="BG19:BQ19"/>
    <mergeCell ref="BK13:BQ13"/>
    <mergeCell ref="AY14:BD14"/>
    <mergeCell ref="B7:H7"/>
    <mergeCell ref="B6:H6"/>
    <mergeCell ref="B5:H5"/>
    <mergeCell ref="I5:X5"/>
    <mergeCell ref="Y5:AN5"/>
    <mergeCell ref="I6:AN6"/>
    <mergeCell ref="I7:X7"/>
    <mergeCell ref="Y7:AN7"/>
    <mergeCell ref="M38:U38"/>
    <mergeCell ref="M32:U32"/>
    <mergeCell ref="M33:U33"/>
    <mergeCell ref="M34:U34"/>
    <mergeCell ref="M35:U35"/>
    <mergeCell ref="AA12:AF12"/>
    <mergeCell ref="U12:Z12"/>
    <mergeCell ref="AA13:AF13"/>
    <mergeCell ref="I14:N14"/>
    <mergeCell ref="O14:T14"/>
    <mergeCell ref="M36:U36"/>
    <mergeCell ref="M37:U37"/>
    <mergeCell ref="BE14:BJ14"/>
    <mergeCell ref="B21:J21"/>
    <mergeCell ref="K21:R21"/>
    <mergeCell ref="S21:Z21"/>
    <mergeCell ref="AA21:AH21"/>
    <mergeCell ref="AI21:AP21"/>
    <mergeCell ref="B14:H14"/>
    <mergeCell ref="U14:Z14"/>
  </mergeCells>
  <printOptions/>
  <pageMargins left="0.7874015748031497" right="0.7874015748031497" top="0.7086614173228347" bottom="0.3937007874015748" header="0.5118110236220472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70"/>
  <sheetViews>
    <sheetView view="pageLayout" zoomScaleSheetLayoutView="115" workbookViewId="0" topLeftCell="A68">
      <selection activeCell="M34" sqref="M34:U34"/>
    </sheetView>
  </sheetViews>
  <sheetFormatPr defaultColWidth="1.25" defaultRowHeight="15" customHeight="1"/>
  <cols>
    <col min="1" max="16384" width="1.25" style="16" customWidth="1"/>
  </cols>
  <sheetData>
    <row r="1" spans="1:11" s="15" customFormat="1" ht="18.75" customHeight="1">
      <c r="A1" s="14" t="s">
        <v>317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3" spans="1:37" ht="15" customHeight="1">
      <c r="A3" s="16" t="s">
        <v>318</v>
      </c>
      <c r="AK3" s="18" t="s">
        <v>325</v>
      </c>
    </row>
    <row r="4" ht="3.75" customHeight="1"/>
    <row r="5" spans="2:67" ht="15" customHeight="1">
      <c r="B5" s="70" t="s">
        <v>272</v>
      </c>
      <c r="C5" s="70"/>
      <c r="D5" s="70"/>
      <c r="E5" s="70"/>
      <c r="F5" s="70"/>
      <c r="G5" s="70"/>
      <c r="H5" s="70"/>
      <c r="I5" s="70"/>
      <c r="J5" s="70" t="s">
        <v>237</v>
      </c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4"/>
      <c r="AE5" s="133" t="s">
        <v>324</v>
      </c>
      <c r="AF5" s="134"/>
      <c r="AG5" s="134"/>
      <c r="AH5" s="134"/>
      <c r="AI5" s="134"/>
      <c r="AJ5" s="134"/>
      <c r="AK5" s="135"/>
      <c r="AL5" s="10"/>
      <c r="AM5" s="10"/>
      <c r="AN5" s="10"/>
      <c r="AO5" s="10"/>
      <c r="AP5" s="10"/>
      <c r="AQ5" s="10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7"/>
    </row>
    <row r="6" spans="2:67" ht="15" customHeight="1">
      <c r="B6" s="70"/>
      <c r="C6" s="70"/>
      <c r="D6" s="70"/>
      <c r="E6" s="70"/>
      <c r="F6" s="70"/>
      <c r="G6" s="70"/>
      <c r="H6" s="70"/>
      <c r="I6" s="70"/>
      <c r="J6" s="129" t="s">
        <v>320</v>
      </c>
      <c r="K6" s="129"/>
      <c r="L6" s="129"/>
      <c r="M6" s="129"/>
      <c r="N6" s="129"/>
      <c r="O6" s="129"/>
      <c r="P6" s="129"/>
      <c r="Q6" s="129" t="s">
        <v>321</v>
      </c>
      <c r="R6" s="129"/>
      <c r="S6" s="129"/>
      <c r="T6" s="129"/>
      <c r="U6" s="129"/>
      <c r="V6" s="129"/>
      <c r="W6" s="129"/>
      <c r="X6" s="129" t="s">
        <v>322</v>
      </c>
      <c r="Y6" s="129"/>
      <c r="Z6" s="129"/>
      <c r="AA6" s="129"/>
      <c r="AB6" s="129"/>
      <c r="AC6" s="129"/>
      <c r="AD6" s="130"/>
      <c r="AE6" s="136"/>
      <c r="AF6" s="137"/>
      <c r="AG6" s="137"/>
      <c r="AH6" s="137"/>
      <c r="AI6" s="137"/>
      <c r="AJ6" s="137"/>
      <c r="AK6" s="138"/>
      <c r="AL6" s="10"/>
      <c r="AM6" s="10"/>
      <c r="AN6" s="10"/>
      <c r="AO6" s="10"/>
      <c r="AP6" s="10"/>
      <c r="AQ6" s="10"/>
      <c r="AR6" s="10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7"/>
    </row>
    <row r="7" spans="2:67" ht="15" customHeight="1">
      <c r="B7" s="99" t="s">
        <v>310</v>
      </c>
      <c r="C7" s="100"/>
      <c r="D7" s="100"/>
      <c r="E7" s="100"/>
      <c r="F7" s="100"/>
      <c r="G7" s="100"/>
      <c r="H7" s="100"/>
      <c r="I7" s="75"/>
      <c r="J7" s="102">
        <f>Q7+X7</f>
        <v>51826</v>
      </c>
      <c r="K7" s="103"/>
      <c r="L7" s="103"/>
      <c r="M7" s="103"/>
      <c r="N7" s="103"/>
      <c r="O7" s="103"/>
      <c r="P7" s="104"/>
      <c r="Q7" s="102">
        <v>24528</v>
      </c>
      <c r="R7" s="103"/>
      <c r="S7" s="103"/>
      <c r="T7" s="103"/>
      <c r="U7" s="103"/>
      <c r="V7" s="103"/>
      <c r="W7" s="104"/>
      <c r="X7" s="102">
        <v>27298</v>
      </c>
      <c r="Y7" s="103"/>
      <c r="Z7" s="103"/>
      <c r="AA7" s="103"/>
      <c r="AB7" s="103"/>
      <c r="AC7" s="103"/>
      <c r="AD7" s="131"/>
      <c r="AE7" s="132">
        <v>16906</v>
      </c>
      <c r="AF7" s="103"/>
      <c r="AG7" s="103"/>
      <c r="AH7" s="103"/>
      <c r="AI7" s="103"/>
      <c r="AJ7" s="103"/>
      <c r="AK7" s="104"/>
      <c r="AL7" s="8"/>
      <c r="AM7" s="8"/>
      <c r="AN7" s="8"/>
      <c r="AO7" s="8"/>
      <c r="AP7" s="8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spans="2:67" ht="15" customHeight="1">
      <c r="B8" s="99" t="s">
        <v>377</v>
      </c>
      <c r="C8" s="100"/>
      <c r="D8" s="100"/>
      <c r="E8" s="100"/>
      <c r="F8" s="100"/>
      <c r="G8" s="100"/>
      <c r="H8" s="100"/>
      <c r="I8" s="75"/>
      <c r="J8" s="102">
        <f>Q8+X8</f>
        <v>51558</v>
      </c>
      <c r="K8" s="103"/>
      <c r="L8" s="103"/>
      <c r="M8" s="103"/>
      <c r="N8" s="103"/>
      <c r="O8" s="103"/>
      <c r="P8" s="104"/>
      <c r="Q8" s="102">
        <v>24444</v>
      </c>
      <c r="R8" s="103"/>
      <c r="S8" s="103"/>
      <c r="T8" s="103"/>
      <c r="U8" s="103"/>
      <c r="V8" s="103"/>
      <c r="W8" s="104"/>
      <c r="X8" s="102">
        <v>27114</v>
      </c>
      <c r="Y8" s="103"/>
      <c r="Z8" s="103"/>
      <c r="AA8" s="103"/>
      <c r="AB8" s="103"/>
      <c r="AC8" s="103"/>
      <c r="AD8" s="131"/>
      <c r="AE8" s="132">
        <v>17036</v>
      </c>
      <c r="AF8" s="103"/>
      <c r="AG8" s="103"/>
      <c r="AH8" s="103"/>
      <c r="AI8" s="103"/>
      <c r="AJ8" s="103"/>
      <c r="AK8" s="104"/>
      <c r="AL8" s="8"/>
      <c r="AM8" s="8"/>
      <c r="AN8" s="8"/>
      <c r="AO8" s="8"/>
      <c r="AP8" s="8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</row>
    <row r="9" spans="2:67" ht="15" customHeight="1">
      <c r="B9" s="99" t="s">
        <v>261</v>
      </c>
      <c r="C9" s="100"/>
      <c r="D9" s="100"/>
      <c r="E9" s="100"/>
      <c r="F9" s="100"/>
      <c r="G9" s="100"/>
      <c r="H9" s="100"/>
      <c r="I9" s="75"/>
      <c r="J9" s="102">
        <f>Q9+X9</f>
        <v>51453</v>
      </c>
      <c r="K9" s="103"/>
      <c r="L9" s="103"/>
      <c r="M9" s="103"/>
      <c r="N9" s="103"/>
      <c r="O9" s="103"/>
      <c r="P9" s="104"/>
      <c r="Q9" s="102">
        <v>24396</v>
      </c>
      <c r="R9" s="103"/>
      <c r="S9" s="103"/>
      <c r="T9" s="103"/>
      <c r="U9" s="103"/>
      <c r="V9" s="103"/>
      <c r="W9" s="104"/>
      <c r="X9" s="102">
        <v>27057</v>
      </c>
      <c r="Y9" s="103"/>
      <c r="Z9" s="103"/>
      <c r="AA9" s="103"/>
      <c r="AB9" s="103"/>
      <c r="AC9" s="103"/>
      <c r="AD9" s="131"/>
      <c r="AE9" s="132">
        <v>17150</v>
      </c>
      <c r="AF9" s="103"/>
      <c r="AG9" s="103"/>
      <c r="AH9" s="103"/>
      <c r="AI9" s="103"/>
      <c r="AJ9" s="103"/>
      <c r="AK9" s="104"/>
      <c r="AL9" s="8"/>
      <c r="AM9" s="8"/>
      <c r="AN9" s="8"/>
      <c r="AO9" s="8"/>
      <c r="AP9" s="8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</row>
    <row r="10" spans="2:67" ht="15" customHeight="1">
      <c r="B10" s="70" t="s">
        <v>483</v>
      </c>
      <c r="C10" s="70"/>
      <c r="D10" s="70"/>
      <c r="E10" s="70"/>
      <c r="F10" s="70"/>
      <c r="G10" s="70"/>
      <c r="H10" s="70"/>
      <c r="I10" s="70"/>
      <c r="J10" s="101">
        <f>Q10+X10</f>
        <v>51198</v>
      </c>
      <c r="K10" s="101"/>
      <c r="L10" s="101"/>
      <c r="M10" s="101"/>
      <c r="N10" s="101"/>
      <c r="O10" s="101"/>
      <c r="P10" s="101"/>
      <c r="Q10" s="101">
        <v>24272</v>
      </c>
      <c r="R10" s="101"/>
      <c r="S10" s="101"/>
      <c r="T10" s="101"/>
      <c r="U10" s="101"/>
      <c r="V10" s="101"/>
      <c r="W10" s="101"/>
      <c r="X10" s="101">
        <v>26926</v>
      </c>
      <c r="Y10" s="101"/>
      <c r="Z10" s="101"/>
      <c r="AA10" s="101"/>
      <c r="AB10" s="101"/>
      <c r="AC10" s="101"/>
      <c r="AD10" s="139"/>
      <c r="AE10" s="132">
        <v>17292</v>
      </c>
      <c r="AF10" s="103"/>
      <c r="AG10" s="103"/>
      <c r="AH10" s="103"/>
      <c r="AI10" s="103"/>
      <c r="AJ10" s="103"/>
      <c r="AK10" s="104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7"/>
    </row>
    <row r="11" spans="2:67" ht="15" customHeight="1">
      <c r="B11" s="99" t="s">
        <v>529</v>
      </c>
      <c r="C11" s="100"/>
      <c r="D11" s="100"/>
      <c r="E11" s="100"/>
      <c r="F11" s="100"/>
      <c r="G11" s="100"/>
      <c r="H11" s="100"/>
      <c r="I11" s="75"/>
      <c r="J11" s="102">
        <v>50992</v>
      </c>
      <c r="K11" s="103"/>
      <c r="L11" s="103"/>
      <c r="M11" s="103"/>
      <c r="N11" s="103"/>
      <c r="O11" s="103"/>
      <c r="P11" s="104"/>
      <c r="Q11" s="102">
        <v>24183</v>
      </c>
      <c r="R11" s="103"/>
      <c r="S11" s="103"/>
      <c r="T11" s="103"/>
      <c r="U11" s="103"/>
      <c r="V11" s="103"/>
      <c r="W11" s="104"/>
      <c r="X11" s="102">
        <v>26809</v>
      </c>
      <c r="Y11" s="103"/>
      <c r="Z11" s="103"/>
      <c r="AA11" s="103"/>
      <c r="AB11" s="103"/>
      <c r="AC11" s="103"/>
      <c r="AD11" s="131"/>
      <c r="AE11" s="132">
        <v>17447</v>
      </c>
      <c r="AF11" s="103"/>
      <c r="AG11" s="103"/>
      <c r="AH11" s="103"/>
      <c r="AI11" s="103"/>
      <c r="AJ11" s="103"/>
      <c r="AK11" s="104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7"/>
    </row>
    <row r="12" ht="15" customHeight="1">
      <c r="AK12" s="18" t="s">
        <v>326</v>
      </c>
    </row>
    <row r="13" ht="13.5" customHeight="1"/>
    <row r="14" spans="1:50" ht="15" customHeight="1">
      <c r="A14" s="16" t="s">
        <v>327</v>
      </c>
      <c r="AD14" s="32"/>
      <c r="AE14" s="32"/>
      <c r="AF14" s="32"/>
      <c r="AG14" s="32"/>
      <c r="AH14" s="32"/>
      <c r="AX14" s="18" t="s">
        <v>485</v>
      </c>
    </row>
    <row r="15" ht="3.75" customHeight="1"/>
    <row r="16" spans="2:50" ht="18.75" customHeight="1">
      <c r="B16" s="99" t="s">
        <v>272</v>
      </c>
      <c r="C16" s="100"/>
      <c r="D16" s="100"/>
      <c r="E16" s="100"/>
      <c r="F16" s="100"/>
      <c r="G16" s="100"/>
      <c r="H16" s="75"/>
      <c r="I16" s="99" t="s">
        <v>328</v>
      </c>
      <c r="J16" s="100"/>
      <c r="K16" s="100"/>
      <c r="L16" s="100"/>
      <c r="M16" s="100"/>
      <c r="N16" s="100"/>
      <c r="O16" s="75"/>
      <c r="P16" s="99" t="s">
        <v>329</v>
      </c>
      <c r="Q16" s="100"/>
      <c r="R16" s="100"/>
      <c r="S16" s="100"/>
      <c r="T16" s="100"/>
      <c r="U16" s="100"/>
      <c r="V16" s="75"/>
      <c r="W16" s="99" t="s">
        <v>330</v>
      </c>
      <c r="X16" s="100"/>
      <c r="Y16" s="100"/>
      <c r="Z16" s="100"/>
      <c r="AA16" s="100"/>
      <c r="AB16" s="100"/>
      <c r="AC16" s="75"/>
      <c r="AD16" s="99" t="s">
        <v>331</v>
      </c>
      <c r="AE16" s="100"/>
      <c r="AF16" s="100"/>
      <c r="AG16" s="100"/>
      <c r="AH16" s="100"/>
      <c r="AI16" s="100"/>
      <c r="AJ16" s="75"/>
      <c r="AK16" s="99" t="s">
        <v>332</v>
      </c>
      <c r="AL16" s="100"/>
      <c r="AM16" s="100"/>
      <c r="AN16" s="100"/>
      <c r="AO16" s="100"/>
      <c r="AP16" s="100"/>
      <c r="AQ16" s="75"/>
      <c r="AR16" s="99" t="s">
        <v>333</v>
      </c>
      <c r="AS16" s="100"/>
      <c r="AT16" s="100"/>
      <c r="AU16" s="100"/>
      <c r="AV16" s="100"/>
      <c r="AW16" s="100"/>
      <c r="AX16" s="75"/>
    </row>
    <row r="17" spans="2:50" ht="15" customHeight="1">
      <c r="B17" s="70" t="s">
        <v>261</v>
      </c>
      <c r="C17" s="70"/>
      <c r="D17" s="70"/>
      <c r="E17" s="70"/>
      <c r="F17" s="70"/>
      <c r="G17" s="70"/>
      <c r="H17" s="70"/>
      <c r="I17" s="101">
        <v>475</v>
      </c>
      <c r="J17" s="101"/>
      <c r="K17" s="101"/>
      <c r="L17" s="101"/>
      <c r="M17" s="101"/>
      <c r="N17" s="101"/>
      <c r="O17" s="101"/>
      <c r="P17" s="101">
        <v>561</v>
      </c>
      <c r="Q17" s="101"/>
      <c r="R17" s="101"/>
      <c r="S17" s="101"/>
      <c r="T17" s="101"/>
      <c r="U17" s="101"/>
      <c r="V17" s="101"/>
      <c r="W17" s="101">
        <v>1630</v>
      </c>
      <c r="X17" s="101"/>
      <c r="Y17" s="101"/>
      <c r="Z17" s="101"/>
      <c r="AA17" s="101"/>
      <c r="AB17" s="101"/>
      <c r="AC17" s="101"/>
      <c r="AD17" s="101">
        <v>1641</v>
      </c>
      <c r="AE17" s="101"/>
      <c r="AF17" s="101"/>
      <c r="AG17" s="101"/>
      <c r="AH17" s="101"/>
      <c r="AI17" s="101"/>
      <c r="AJ17" s="101"/>
      <c r="AK17" s="101">
        <v>244</v>
      </c>
      <c r="AL17" s="101"/>
      <c r="AM17" s="101"/>
      <c r="AN17" s="101"/>
      <c r="AO17" s="101"/>
      <c r="AP17" s="101"/>
      <c r="AQ17" s="101"/>
      <c r="AR17" s="101">
        <v>83</v>
      </c>
      <c r="AS17" s="101"/>
      <c r="AT17" s="101"/>
      <c r="AU17" s="101"/>
      <c r="AV17" s="101"/>
      <c r="AW17" s="101"/>
      <c r="AX17" s="101"/>
    </row>
    <row r="18" spans="2:50" ht="15" customHeight="1">
      <c r="B18" s="99" t="s">
        <v>483</v>
      </c>
      <c r="C18" s="100"/>
      <c r="D18" s="100"/>
      <c r="E18" s="100"/>
      <c r="F18" s="100"/>
      <c r="G18" s="100"/>
      <c r="H18" s="75"/>
      <c r="I18" s="102">
        <v>433</v>
      </c>
      <c r="J18" s="103"/>
      <c r="K18" s="103"/>
      <c r="L18" s="103"/>
      <c r="M18" s="103"/>
      <c r="N18" s="103"/>
      <c r="O18" s="104"/>
      <c r="P18" s="102">
        <v>621</v>
      </c>
      <c r="Q18" s="103"/>
      <c r="R18" s="103"/>
      <c r="S18" s="103"/>
      <c r="T18" s="103"/>
      <c r="U18" s="103"/>
      <c r="V18" s="104"/>
      <c r="W18" s="102">
        <v>1703</v>
      </c>
      <c r="X18" s="103"/>
      <c r="Y18" s="103"/>
      <c r="Z18" s="103"/>
      <c r="AA18" s="103"/>
      <c r="AB18" s="103"/>
      <c r="AC18" s="104"/>
      <c r="AD18" s="102">
        <v>1757</v>
      </c>
      <c r="AE18" s="103"/>
      <c r="AF18" s="103"/>
      <c r="AG18" s="103"/>
      <c r="AH18" s="103"/>
      <c r="AI18" s="103"/>
      <c r="AJ18" s="104"/>
      <c r="AK18" s="102">
        <v>249</v>
      </c>
      <c r="AL18" s="103"/>
      <c r="AM18" s="103"/>
      <c r="AN18" s="103"/>
      <c r="AO18" s="103"/>
      <c r="AP18" s="103"/>
      <c r="AQ18" s="104"/>
      <c r="AR18" s="102">
        <v>91</v>
      </c>
      <c r="AS18" s="103"/>
      <c r="AT18" s="103"/>
      <c r="AU18" s="103"/>
      <c r="AV18" s="103"/>
      <c r="AW18" s="103"/>
      <c r="AX18" s="104"/>
    </row>
    <row r="19" spans="2:50" ht="15" customHeight="1">
      <c r="B19" s="99" t="s">
        <v>529</v>
      </c>
      <c r="C19" s="100"/>
      <c r="D19" s="100"/>
      <c r="E19" s="100"/>
      <c r="F19" s="100"/>
      <c r="G19" s="100"/>
      <c r="H19" s="75"/>
      <c r="I19" s="101">
        <v>459</v>
      </c>
      <c r="J19" s="101"/>
      <c r="K19" s="101"/>
      <c r="L19" s="101"/>
      <c r="M19" s="101"/>
      <c r="N19" s="101"/>
      <c r="O19" s="101"/>
      <c r="P19" s="101">
        <v>598</v>
      </c>
      <c r="Q19" s="101"/>
      <c r="R19" s="101"/>
      <c r="S19" s="101"/>
      <c r="T19" s="101"/>
      <c r="U19" s="101"/>
      <c r="V19" s="101"/>
      <c r="W19" s="101">
        <v>1554</v>
      </c>
      <c r="X19" s="101"/>
      <c r="Y19" s="101"/>
      <c r="Z19" s="101"/>
      <c r="AA19" s="101"/>
      <c r="AB19" s="101"/>
      <c r="AC19" s="101"/>
      <c r="AD19" s="101">
        <v>1704</v>
      </c>
      <c r="AE19" s="101"/>
      <c r="AF19" s="101"/>
      <c r="AG19" s="101"/>
      <c r="AH19" s="101"/>
      <c r="AI19" s="101"/>
      <c r="AJ19" s="101"/>
      <c r="AK19" s="101">
        <v>222</v>
      </c>
      <c r="AL19" s="101"/>
      <c r="AM19" s="101"/>
      <c r="AN19" s="101"/>
      <c r="AO19" s="101"/>
      <c r="AP19" s="101"/>
      <c r="AQ19" s="101"/>
      <c r="AR19" s="101">
        <v>90</v>
      </c>
      <c r="AS19" s="101"/>
      <c r="AT19" s="101"/>
      <c r="AU19" s="101"/>
      <c r="AV19" s="101"/>
      <c r="AW19" s="101"/>
      <c r="AX19" s="101"/>
    </row>
    <row r="20" ht="13.5" customHeight="1">
      <c r="AX20" s="18" t="s">
        <v>334</v>
      </c>
    </row>
    <row r="21" ht="13.5" customHeight="1"/>
    <row r="22" spans="1:46" ht="15" customHeight="1">
      <c r="A22" s="16" t="s">
        <v>335</v>
      </c>
      <c r="AT22" s="18" t="s">
        <v>486</v>
      </c>
    </row>
    <row r="23" ht="3.75" customHeight="1"/>
    <row r="24" spans="2:46" ht="15" customHeight="1">
      <c r="B24" s="70" t="s">
        <v>272</v>
      </c>
      <c r="C24" s="70"/>
      <c r="D24" s="70"/>
      <c r="E24" s="70"/>
      <c r="F24" s="70"/>
      <c r="G24" s="70"/>
      <c r="H24" s="70"/>
      <c r="I24" s="70"/>
      <c r="J24" s="70"/>
      <c r="K24" s="70" t="s">
        <v>364</v>
      </c>
      <c r="L24" s="70"/>
      <c r="M24" s="70"/>
      <c r="N24" s="70"/>
      <c r="O24" s="70"/>
      <c r="P24" s="70"/>
      <c r="Q24" s="70"/>
      <c r="R24" s="70"/>
      <c r="S24" s="70"/>
      <c r="T24" s="70" t="s">
        <v>324</v>
      </c>
      <c r="U24" s="70"/>
      <c r="V24" s="70"/>
      <c r="W24" s="70"/>
      <c r="X24" s="70"/>
      <c r="Y24" s="70"/>
      <c r="Z24" s="70"/>
      <c r="AA24" s="70"/>
      <c r="AB24" s="70"/>
      <c r="AC24" s="70" t="s">
        <v>365</v>
      </c>
      <c r="AD24" s="70"/>
      <c r="AE24" s="70"/>
      <c r="AF24" s="70"/>
      <c r="AG24" s="70"/>
      <c r="AH24" s="70"/>
      <c r="AI24" s="70"/>
      <c r="AJ24" s="70"/>
      <c r="AK24" s="70"/>
      <c r="AL24" s="70" t="s">
        <v>366</v>
      </c>
      <c r="AM24" s="70"/>
      <c r="AN24" s="70"/>
      <c r="AO24" s="70"/>
      <c r="AP24" s="70"/>
      <c r="AQ24" s="70"/>
      <c r="AR24" s="70"/>
      <c r="AS24" s="70"/>
      <c r="AT24" s="70"/>
    </row>
    <row r="25" spans="2:46" ht="15" customHeight="1">
      <c r="B25" s="70" t="s">
        <v>336</v>
      </c>
      <c r="C25" s="70"/>
      <c r="D25" s="70"/>
      <c r="E25" s="70"/>
      <c r="F25" s="70"/>
      <c r="G25" s="70"/>
      <c r="H25" s="70"/>
      <c r="I25" s="70"/>
      <c r="J25" s="70"/>
      <c r="K25" s="129">
        <v>54319</v>
      </c>
      <c r="L25" s="129"/>
      <c r="M25" s="129"/>
      <c r="N25" s="129"/>
      <c r="O25" s="129"/>
      <c r="P25" s="129"/>
      <c r="Q25" s="129"/>
      <c r="R25" s="129"/>
      <c r="S25" s="129"/>
      <c r="T25" s="129">
        <v>14264</v>
      </c>
      <c r="U25" s="129"/>
      <c r="V25" s="129"/>
      <c r="W25" s="129"/>
      <c r="X25" s="129"/>
      <c r="Y25" s="129"/>
      <c r="Z25" s="129"/>
      <c r="AA25" s="129"/>
      <c r="AB25" s="129"/>
      <c r="AC25" s="129">
        <v>51246</v>
      </c>
      <c r="AD25" s="129"/>
      <c r="AE25" s="129"/>
      <c r="AF25" s="129"/>
      <c r="AG25" s="129"/>
      <c r="AH25" s="129"/>
      <c r="AI25" s="129"/>
      <c r="AJ25" s="129"/>
      <c r="AK25" s="129"/>
      <c r="AL25" s="129">
        <v>54319</v>
      </c>
      <c r="AM25" s="129"/>
      <c r="AN25" s="129"/>
      <c r="AO25" s="129"/>
      <c r="AP25" s="129"/>
      <c r="AQ25" s="129"/>
      <c r="AR25" s="129"/>
      <c r="AS25" s="129"/>
      <c r="AT25" s="129"/>
    </row>
    <row r="26" spans="2:46" ht="15" customHeight="1">
      <c r="B26" s="70" t="s">
        <v>338</v>
      </c>
      <c r="C26" s="70"/>
      <c r="D26" s="70"/>
      <c r="E26" s="70"/>
      <c r="F26" s="70"/>
      <c r="G26" s="70"/>
      <c r="H26" s="70"/>
      <c r="I26" s="70"/>
      <c r="J26" s="70"/>
      <c r="K26" s="129">
        <v>54004</v>
      </c>
      <c r="L26" s="129"/>
      <c r="M26" s="129"/>
      <c r="N26" s="129"/>
      <c r="O26" s="129"/>
      <c r="P26" s="129"/>
      <c r="Q26" s="129"/>
      <c r="R26" s="129"/>
      <c r="S26" s="129"/>
      <c r="T26" s="129">
        <v>14759</v>
      </c>
      <c r="U26" s="129"/>
      <c r="V26" s="129"/>
      <c r="W26" s="129"/>
      <c r="X26" s="129"/>
      <c r="Y26" s="129"/>
      <c r="Z26" s="129"/>
      <c r="AA26" s="129"/>
      <c r="AB26" s="129"/>
      <c r="AC26" s="129">
        <v>51579</v>
      </c>
      <c r="AD26" s="129"/>
      <c r="AE26" s="129"/>
      <c r="AF26" s="129"/>
      <c r="AG26" s="129"/>
      <c r="AH26" s="129"/>
      <c r="AI26" s="129"/>
      <c r="AJ26" s="129"/>
      <c r="AK26" s="129"/>
      <c r="AL26" s="129">
        <v>54001</v>
      </c>
      <c r="AM26" s="129"/>
      <c r="AN26" s="129"/>
      <c r="AO26" s="129"/>
      <c r="AP26" s="129"/>
      <c r="AQ26" s="129"/>
      <c r="AR26" s="129"/>
      <c r="AS26" s="129"/>
      <c r="AT26" s="129"/>
    </row>
    <row r="27" spans="2:46" ht="15" customHeight="1">
      <c r="B27" s="70" t="s">
        <v>339</v>
      </c>
      <c r="C27" s="70"/>
      <c r="D27" s="70"/>
      <c r="E27" s="70"/>
      <c r="F27" s="70"/>
      <c r="G27" s="70"/>
      <c r="H27" s="70"/>
      <c r="I27" s="70"/>
      <c r="J27" s="70"/>
      <c r="K27" s="129">
        <v>53943</v>
      </c>
      <c r="L27" s="129"/>
      <c r="M27" s="129"/>
      <c r="N27" s="129"/>
      <c r="O27" s="129"/>
      <c r="P27" s="129"/>
      <c r="Q27" s="129"/>
      <c r="R27" s="129"/>
      <c r="S27" s="129"/>
      <c r="T27" s="129">
        <v>15438</v>
      </c>
      <c r="U27" s="129"/>
      <c r="V27" s="129"/>
      <c r="W27" s="129"/>
      <c r="X27" s="129"/>
      <c r="Y27" s="129"/>
      <c r="Z27" s="129"/>
      <c r="AA27" s="129"/>
      <c r="AB27" s="129"/>
      <c r="AC27" s="129">
        <v>51716</v>
      </c>
      <c r="AD27" s="129"/>
      <c r="AE27" s="129"/>
      <c r="AF27" s="129"/>
      <c r="AG27" s="129"/>
      <c r="AH27" s="129"/>
      <c r="AI27" s="129"/>
      <c r="AJ27" s="129"/>
      <c r="AK27" s="129"/>
      <c r="AL27" s="129">
        <v>53943</v>
      </c>
      <c r="AM27" s="129"/>
      <c r="AN27" s="129"/>
      <c r="AO27" s="129"/>
      <c r="AP27" s="129"/>
      <c r="AQ27" s="129"/>
      <c r="AR27" s="129"/>
      <c r="AS27" s="129"/>
      <c r="AT27" s="129"/>
    </row>
    <row r="28" spans="2:46" ht="15" customHeight="1">
      <c r="B28" s="70" t="s">
        <v>337</v>
      </c>
      <c r="C28" s="70"/>
      <c r="D28" s="70"/>
      <c r="E28" s="70"/>
      <c r="F28" s="70"/>
      <c r="G28" s="70"/>
      <c r="H28" s="70"/>
      <c r="I28" s="70"/>
      <c r="J28" s="70"/>
      <c r="K28" s="129">
        <v>53071</v>
      </c>
      <c r="L28" s="129"/>
      <c r="M28" s="129"/>
      <c r="N28" s="129"/>
      <c r="O28" s="129"/>
      <c r="P28" s="129"/>
      <c r="Q28" s="129"/>
      <c r="R28" s="129"/>
      <c r="S28" s="129"/>
      <c r="T28" s="129">
        <v>15910</v>
      </c>
      <c r="U28" s="129"/>
      <c r="V28" s="129"/>
      <c r="W28" s="129"/>
      <c r="X28" s="129"/>
      <c r="Y28" s="129"/>
      <c r="Z28" s="129"/>
      <c r="AA28" s="129"/>
      <c r="AB28" s="129"/>
      <c r="AC28" s="129">
        <v>51419</v>
      </c>
      <c r="AD28" s="129"/>
      <c r="AE28" s="129"/>
      <c r="AF28" s="129"/>
      <c r="AG28" s="129"/>
      <c r="AH28" s="129"/>
      <c r="AI28" s="129"/>
      <c r="AJ28" s="129"/>
      <c r="AK28" s="129"/>
      <c r="AL28" s="129">
        <v>53067</v>
      </c>
      <c r="AM28" s="129"/>
      <c r="AN28" s="129"/>
      <c r="AO28" s="129"/>
      <c r="AP28" s="129"/>
      <c r="AQ28" s="129"/>
      <c r="AR28" s="129"/>
      <c r="AS28" s="129"/>
      <c r="AT28" s="129"/>
    </row>
    <row r="29" spans="2:46" ht="15" customHeight="1">
      <c r="B29" s="70" t="s">
        <v>319</v>
      </c>
      <c r="C29" s="70"/>
      <c r="D29" s="70"/>
      <c r="E29" s="70"/>
      <c r="F29" s="70"/>
      <c r="G29" s="70"/>
      <c r="H29" s="70"/>
      <c r="I29" s="70"/>
      <c r="J29" s="70"/>
      <c r="K29" s="129">
        <v>51497</v>
      </c>
      <c r="L29" s="129"/>
      <c r="M29" s="129"/>
      <c r="N29" s="129"/>
      <c r="O29" s="129"/>
      <c r="P29" s="129"/>
      <c r="Q29" s="129"/>
      <c r="R29" s="129"/>
      <c r="S29" s="129"/>
      <c r="T29" s="129">
        <v>16098</v>
      </c>
      <c r="U29" s="129"/>
      <c r="V29" s="129"/>
      <c r="W29" s="129"/>
      <c r="X29" s="129"/>
      <c r="Y29" s="129"/>
      <c r="Z29" s="129"/>
      <c r="AA29" s="129"/>
      <c r="AB29" s="129"/>
      <c r="AC29" s="129">
        <v>50116</v>
      </c>
      <c r="AD29" s="129"/>
      <c r="AE29" s="129"/>
      <c r="AF29" s="129"/>
      <c r="AG29" s="129"/>
      <c r="AH29" s="129"/>
      <c r="AI29" s="129"/>
      <c r="AJ29" s="129"/>
      <c r="AK29" s="129"/>
      <c r="AL29" s="129">
        <v>51495</v>
      </c>
      <c r="AM29" s="129"/>
      <c r="AN29" s="129"/>
      <c r="AO29" s="129"/>
      <c r="AP29" s="129"/>
      <c r="AQ29" s="129"/>
      <c r="AR29" s="129"/>
      <c r="AS29" s="129"/>
      <c r="AT29" s="129"/>
    </row>
    <row r="30" spans="2:46" ht="15" customHeight="1">
      <c r="B30" s="70" t="s">
        <v>261</v>
      </c>
      <c r="C30" s="70"/>
      <c r="D30" s="70"/>
      <c r="E30" s="70"/>
      <c r="F30" s="70"/>
      <c r="G30" s="70"/>
      <c r="H30" s="70"/>
      <c r="I30" s="70"/>
      <c r="J30" s="70"/>
      <c r="K30" s="129">
        <v>50715</v>
      </c>
      <c r="L30" s="129"/>
      <c r="M30" s="129"/>
      <c r="N30" s="129"/>
      <c r="O30" s="129"/>
      <c r="P30" s="129"/>
      <c r="Q30" s="129"/>
      <c r="R30" s="129"/>
      <c r="S30" s="129"/>
      <c r="T30" s="129">
        <v>16670</v>
      </c>
      <c r="U30" s="129"/>
      <c r="V30" s="129"/>
      <c r="W30" s="129"/>
      <c r="X30" s="129"/>
      <c r="Y30" s="129"/>
      <c r="Z30" s="129"/>
      <c r="AA30" s="129"/>
      <c r="AB30" s="129"/>
      <c r="AC30" s="129" t="s">
        <v>174</v>
      </c>
      <c r="AD30" s="129"/>
      <c r="AE30" s="129"/>
      <c r="AF30" s="129"/>
      <c r="AG30" s="129"/>
      <c r="AH30" s="129"/>
      <c r="AI30" s="129"/>
      <c r="AJ30" s="129"/>
      <c r="AK30" s="129"/>
      <c r="AL30" s="129" t="s">
        <v>174</v>
      </c>
      <c r="AM30" s="129"/>
      <c r="AN30" s="129"/>
      <c r="AO30" s="129"/>
      <c r="AP30" s="129"/>
      <c r="AQ30" s="129"/>
      <c r="AR30" s="129"/>
      <c r="AS30" s="129"/>
      <c r="AT30" s="129"/>
    </row>
    <row r="31" ht="15" customHeight="1">
      <c r="AT31" s="18" t="s">
        <v>367</v>
      </c>
    </row>
    <row r="33" spans="1:46" ht="15" customHeight="1">
      <c r="A33" s="16" t="s">
        <v>368</v>
      </c>
      <c r="AT33" s="33" t="s">
        <v>535</v>
      </c>
    </row>
    <row r="34" ht="3.75" customHeight="1"/>
    <row r="35" spans="2:84" ht="15" customHeight="1">
      <c r="B35" s="70" t="s">
        <v>272</v>
      </c>
      <c r="C35" s="70"/>
      <c r="D35" s="70"/>
      <c r="E35" s="70"/>
      <c r="F35" s="70"/>
      <c r="G35" s="70"/>
      <c r="H35" s="70"/>
      <c r="I35" s="70"/>
      <c r="J35" s="70"/>
      <c r="K35" s="70" t="s">
        <v>373</v>
      </c>
      <c r="L35" s="70"/>
      <c r="M35" s="70"/>
      <c r="N35" s="70"/>
      <c r="O35" s="70"/>
      <c r="P35" s="70"/>
      <c r="Q35" s="70"/>
      <c r="R35" s="70"/>
      <c r="S35" s="70"/>
      <c r="T35" s="70" t="s">
        <v>324</v>
      </c>
      <c r="U35" s="70"/>
      <c r="V35" s="70"/>
      <c r="W35" s="70"/>
      <c r="X35" s="70"/>
      <c r="Y35" s="70"/>
      <c r="Z35" s="70"/>
      <c r="AA35" s="70"/>
      <c r="AB35" s="70"/>
      <c r="AC35" s="128" t="s">
        <v>374</v>
      </c>
      <c r="AD35" s="128"/>
      <c r="AE35" s="128"/>
      <c r="AF35" s="128"/>
      <c r="AG35" s="128"/>
      <c r="AH35" s="128"/>
      <c r="AI35" s="128"/>
      <c r="AJ35" s="128"/>
      <c r="AK35" s="128"/>
      <c r="AL35" s="70" t="s">
        <v>375</v>
      </c>
      <c r="AM35" s="70"/>
      <c r="AN35" s="70"/>
      <c r="AO35" s="70"/>
      <c r="AP35" s="70"/>
      <c r="AQ35" s="70"/>
      <c r="AR35" s="70"/>
      <c r="AS35" s="70"/>
      <c r="AT35" s="70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</row>
    <row r="36" spans="2:84" ht="15" customHeight="1">
      <c r="B36" s="70" t="s">
        <v>372</v>
      </c>
      <c r="C36" s="70"/>
      <c r="D36" s="70"/>
      <c r="E36" s="70"/>
      <c r="F36" s="70"/>
      <c r="G36" s="70"/>
      <c r="H36" s="70"/>
      <c r="I36" s="70"/>
      <c r="J36" s="70"/>
      <c r="K36" s="125">
        <v>50992</v>
      </c>
      <c r="L36" s="125"/>
      <c r="M36" s="125"/>
      <c r="N36" s="125"/>
      <c r="O36" s="125"/>
      <c r="P36" s="125"/>
      <c r="Q36" s="125"/>
      <c r="R36" s="125"/>
      <c r="S36" s="125"/>
      <c r="T36" s="125">
        <v>17447</v>
      </c>
      <c r="U36" s="125"/>
      <c r="V36" s="125"/>
      <c r="W36" s="125"/>
      <c r="X36" s="125"/>
      <c r="Y36" s="125"/>
      <c r="Z36" s="125"/>
      <c r="AA36" s="125"/>
      <c r="AB36" s="125"/>
      <c r="AC36" s="126">
        <f>K36/T36</f>
        <v>2.922680116925546</v>
      </c>
      <c r="AD36" s="126"/>
      <c r="AE36" s="126"/>
      <c r="AF36" s="126"/>
      <c r="AG36" s="126"/>
      <c r="AH36" s="126"/>
      <c r="AI36" s="126"/>
      <c r="AJ36" s="126"/>
      <c r="AK36" s="126"/>
      <c r="AL36" s="127">
        <f>K36/１!BK13</f>
        <v>260.9087187883749</v>
      </c>
      <c r="AM36" s="127"/>
      <c r="AN36" s="127"/>
      <c r="AO36" s="127"/>
      <c r="AP36" s="127"/>
      <c r="AQ36" s="127"/>
      <c r="AR36" s="127"/>
      <c r="AS36" s="127"/>
      <c r="AT36" s="127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34"/>
      <c r="BU36" s="34"/>
      <c r="BV36" s="34"/>
      <c r="BW36" s="34"/>
      <c r="BX36" s="34"/>
      <c r="BY36" s="34"/>
      <c r="BZ36" s="9"/>
      <c r="CA36" s="9"/>
      <c r="CB36" s="9"/>
      <c r="CC36" s="9"/>
      <c r="CD36" s="9"/>
      <c r="CE36" s="9"/>
      <c r="CF36" s="7"/>
    </row>
    <row r="37" spans="2:84" ht="15" customHeight="1">
      <c r="B37" s="70" t="s">
        <v>274</v>
      </c>
      <c r="C37" s="70"/>
      <c r="D37" s="70"/>
      <c r="E37" s="70"/>
      <c r="F37" s="70"/>
      <c r="G37" s="70"/>
      <c r="H37" s="70"/>
      <c r="I37" s="70"/>
      <c r="J37" s="70"/>
      <c r="K37" s="125">
        <v>16437</v>
      </c>
      <c r="L37" s="125"/>
      <c r="M37" s="125"/>
      <c r="N37" s="125"/>
      <c r="O37" s="125"/>
      <c r="P37" s="125"/>
      <c r="Q37" s="125"/>
      <c r="R37" s="125"/>
      <c r="S37" s="125"/>
      <c r="T37" s="125">
        <v>6219</v>
      </c>
      <c r="U37" s="125"/>
      <c r="V37" s="125"/>
      <c r="W37" s="125"/>
      <c r="X37" s="125"/>
      <c r="Y37" s="125"/>
      <c r="Z37" s="125"/>
      <c r="AA37" s="125"/>
      <c r="AB37" s="125"/>
      <c r="AC37" s="126">
        <f aca="true" t="shared" si="0" ref="AC37:AC45">K37/T37</f>
        <v>2.6430294259527254</v>
      </c>
      <c r="AD37" s="126"/>
      <c r="AE37" s="126"/>
      <c r="AF37" s="126"/>
      <c r="AG37" s="126"/>
      <c r="AH37" s="126"/>
      <c r="AI37" s="126"/>
      <c r="AJ37" s="126"/>
      <c r="AK37" s="126"/>
      <c r="AL37" s="127">
        <f>K37/１!I13</f>
        <v>849.0185950413223</v>
      </c>
      <c r="AM37" s="127"/>
      <c r="AN37" s="127"/>
      <c r="AO37" s="127"/>
      <c r="AP37" s="127"/>
      <c r="AQ37" s="127"/>
      <c r="AR37" s="127"/>
      <c r="AS37" s="127"/>
      <c r="AT37" s="127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34"/>
      <c r="BU37" s="34"/>
      <c r="BV37" s="34"/>
      <c r="BW37" s="34"/>
      <c r="BX37" s="34"/>
      <c r="BY37" s="34"/>
      <c r="BZ37" s="9"/>
      <c r="CA37" s="9"/>
      <c r="CB37" s="9"/>
      <c r="CC37" s="9"/>
      <c r="CD37" s="9"/>
      <c r="CE37" s="9"/>
      <c r="CF37" s="7"/>
    </row>
    <row r="38" spans="2:84" ht="15" customHeight="1">
      <c r="B38" s="70" t="s">
        <v>283</v>
      </c>
      <c r="C38" s="70"/>
      <c r="D38" s="70"/>
      <c r="E38" s="70"/>
      <c r="F38" s="70"/>
      <c r="G38" s="70"/>
      <c r="H38" s="70"/>
      <c r="I38" s="70"/>
      <c r="J38" s="70"/>
      <c r="K38" s="125">
        <v>2682</v>
      </c>
      <c r="L38" s="125"/>
      <c r="M38" s="125"/>
      <c r="N38" s="125"/>
      <c r="O38" s="125"/>
      <c r="P38" s="125"/>
      <c r="Q38" s="125"/>
      <c r="R38" s="125"/>
      <c r="S38" s="125"/>
      <c r="T38" s="125">
        <v>806</v>
      </c>
      <c r="U38" s="125"/>
      <c r="V38" s="125"/>
      <c r="W38" s="125"/>
      <c r="X38" s="125"/>
      <c r="Y38" s="125"/>
      <c r="Z38" s="125"/>
      <c r="AA38" s="125"/>
      <c r="AB38" s="125"/>
      <c r="AC38" s="126">
        <f t="shared" si="0"/>
        <v>3.327543424317618</v>
      </c>
      <c r="AD38" s="126"/>
      <c r="AE38" s="126"/>
      <c r="AF38" s="126"/>
      <c r="AG38" s="126"/>
      <c r="AH38" s="126"/>
      <c r="AI38" s="126"/>
      <c r="AJ38" s="126"/>
      <c r="AK38" s="126"/>
      <c r="AL38" s="127">
        <f>K38/１!O13</f>
        <v>196.1960497439649</v>
      </c>
      <c r="AM38" s="127"/>
      <c r="AN38" s="127"/>
      <c r="AO38" s="127"/>
      <c r="AP38" s="127"/>
      <c r="AQ38" s="127"/>
      <c r="AR38" s="127"/>
      <c r="AS38" s="127"/>
      <c r="AT38" s="127"/>
      <c r="BB38" s="8"/>
      <c r="BC38" s="8"/>
      <c r="BD38" s="8"/>
      <c r="BE38" s="8"/>
      <c r="BF38" s="8"/>
      <c r="BG38" s="8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6"/>
      <c r="BU38" s="36"/>
      <c r="BV38" s="36"/>
      <c r="BW38" s="36"/>
      <c r="BX38" s="36"/>
      <c r="BY38" s="36"/>
      <c r="BZ38" s="37"/>
      <c r="CA38" s="37"/>
      <c r="CB38" s="37"/>
      <c r="CC38" s="37"/>
      <c r="CD38" s="37"/>
      <c r="CE38" s="37"/>
      <c r="CF38" s="7"/>
    </row>
    <row r="39" spans="2:84" ht="15" customHeight="1">
      <c r="B39" s="70" t="s">
        <v>369</v>
      </c>
      <c r="C39" s="70"/>
      <c r="D39" s="70"/>
      <c r="E39" s="70"/>
      <c r="F39" s="70"/>
      <c r="G39" s="70"/>
      <c r="H39" s="70"/>
      <c r="I39" s="70"/>
      <c r="J39" s="70"/>
      <c r="K39" s="125">
        <v>5737</v>
      </c>
      <c r="L39" s="125"/>
      <c r="M39" s="125"/>
      <c r="N39" s="125"/>
      <c r="O39" s="125"/>
      <c r="P39" s="125"/>
      <c r="Q39" s="125"/>
      <c r="R39" s="125"/>
      <c r="S39" s="125"/>
      <c r="T39" s="125">
        <v>2012</v>
      </c>
      <c r="U39" s="125"/>
      <c r="V39" s="125"/>
      <c r="W39" s="125"/>
      <c r="X39" s="125"/>
      <c r="Y39" s="125"/>
      <c r="Z39" s="125"/>
      <c r="AA39" s="125"/>
      <c r="AB39" s="125"/>
      <c r="AC39" s="126">
        <f t="shared" si="0"/>
        <v>2.8513916500994037</v>
      </c>
      <c r="AD39" s="126"/>
      <c r="AE39" s="126"/>
      <c r="AF39" s="126"/>
      <c r="AG39" s="126"/>
      <c r="AH39" s="126"/>
      <c r="AI39" s="126"/>
      <c r="AJ39" s="126"/>
      <c r="AK39" s="126"/>
      <c r="AL39" s="127">
        <f>K39/１!U13</f>
        <v>478.881469115192</v>
      </c>
      <c r="AM39" s="127"/>
      <c r="AN39" s="127"/>
      <c r="AO39" s="127"/>
      <c r="AP39" s="127"/>
      <c r="AQ39" s="127"/>
      <c r="AR39" s="127"/>
      <c r="AS39" s="127"/>
      <c r="AT39" s="127"/>
      <c r="BB39" s="8"/>
      <c r="BC39" s="8"/>
      <c r="BD39" s="8"/>
      <c r="BE39" s="8"/>
      <c r="BF39" s="8"/>
      <c r="BG39" s="8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6"/>
      <c r="BU39" s="36"/>
      <c r="BV39" s="36"/>
      <c r="BW39" s="36"/>
      <c r="BX39" s="36"/>
      <c r="BY39" s="36"/>
      <c r="BZ39" s="37"/>
      <c r="CA39" s="37"/>
      <c r="CB39" s="37"/>
      <c r="CC39" s="37"/>
      <c r="CD39" s="37"/>
      <c r="CE39" s="37"/>
      <c r="CF39" s="7"/>
    </row>
    <row r="40" spans="2:84" ht="15" customHeight="1">
      <c r="B40" s="70" t="s">
        <v>276</v>
      </c>
      <c r="C40" s="70"/>
      <c r="D40" s="70"/>
      <c r="E40" s="70"/>
      <c r="F40" s="70"/>
      <c r="G40" s="70"/>
      <c r="H40" s="70"/>
      <c r="I40" s="70"/>
      <c r="J40" s="70"/>
      <c r="K40" s="125">
        <v>1830</v>
      </c>
      <c r="L40" s="125"/>
      <c r="M40" s="125"/>
      <c r="N40" s="125"/>
      <c r="O40" s="125"/>
      <c r="P40" s="125"/>
      <c r="Q40" s="125"/>
      <c r="R40" s="125"/>
      <c r="S40" s="125"/>
      <c r="T40" s="125">
        <v>544</v>
      </c>
      <c r="U40" s="125"/>
      <c r="V40" s="125"/>
      <c r="W40" s="125"/>
      <c r="X40" s="125"/>
      <c r="Y40" s="125"/>
      <c r="Z40" s="125"/>
      <c r="AA40" s="125"/>
      <c r="AB40" s="125"/>
      <c r="AC40" s="126">
        <f t="shared" si="0"/>
        <v>3.363970588235294</v>
      </c>
      <c r="AD40" s="126"/>
      <c r="AE40" s="126"/>
      <c r="AF40" s="126"/>
      <c r="AG40" s="126"/>
      <c r="AH40" s="126"/>
      <c r="AI40" s="126"/>
      <c r="AJ40" s="126"/>
      <c r="AK40" s="126"/>
      <c r="AL40" s="127">
        <f>K40/１!AA13</f>
        <v>82.24719101123596</v>
      </c>
      <c r="AM40" s="127"/>
      <c r="AN40" s="127"/>
      <c r="AO40" s="127"/>
      <c r="AP40" s="127"/>
      <c r="AQ40" s="127"/>
      <c r="AR40" s="127"/>
      <c r="AS40" s="127"/>
      <c r="AT40" s="127"/>
      <c r="BB40" s="8"/>
      <c r="BC40" s="8"/>
      <c r="BD40" s="8"/>
      <c r="BE40" s="8"/>
      <c r="BF40" s="8"/>
      <c r="BG40" s="8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6"/>
      <c r="BU40" s="36"/>
      <c r="BV40" s="36"/>
      <c r="BW40" s="36"/>
      <c r="BX40" s="36"/>
      <c r="BY40" s="36"/>
      <c r="BZ40" s="37"/>
      <c r="CA40" s="37"/>
      <c r="CB40" s="37"/>
      <c r="CC40" s="37"/>
      <c r="CD40" s="37"/>
      <c r="CE40" s="37"/>
      <c r="CF40" s="7"/>
    </row>
    <row r="41" spans="2:84" ht="15" customHeight="1">
      <c r="B41" s="70" t="s">
        <v>370</v>
      </c>
      <c r="C41" s="70"/>
      <c r="D41" s="70"/>
      <c r="E41" s="70"/>
      <c r="F41" s="70"/>
      <c r="G41" s="70"/>
      <c r="H41" s="70"/>
      <c r="I41" s="70"/>
      <c r="J41" s="70"/>
      <c r="K41" s="125">
        <v>2579</v>
      </c>
      <c r="L41" s="125"/>
      <c r="M41" s="125"/>
      <c r="N41" s="125"/>
      <c r="O41" s="125"/>
      <c r="P41" s="125"/>
      <c r="Q41" s="125"/>
      <c r="R41" s="125"/>
      <c r="S41" s="125"/>
      <c r="T41" s="125">
        <v>765</v>
      </c>
      <c r="U41" s="125"/>
      <c r="V41" s="125"/>
      <c r="W41" s="125"/>
      <c r="X41" s="125"/>
      <c r="Y41" s="125"/>
      <c r="Z41" s="125"/>
      <c r="AA41" s="125"/>
      <c r="AB41" s="125"/>
      <c r="AC41" s="126">
        <f t="shared" si="0"/>
        <v>3.3712418300653595</v>
      </c>
      <c r="AD41" s="126"/>
      <c r="AE41" s="126"/>
      <c r="AF41" s="126"/>
      <c r="AG41" s="126"/>
      <c r="AH41" s="126"/>
      <c r="AI41" s="126"/>
      <c r="AJ41" s="126"/>
      <c r="AK41" s="126"/>
      <c r="AL41" s="127">
        <f>K41/１!AG13</f>
        <v>103.99193548387096</v>
      </c>
      <c r="AM41" s="127"/>
      <c r="AN41" s="127"/>
      <c r="AO41" s="127"/>
      <c r="AP41" s="127"/>
      <c r="AQ41" s="127"/>
      <c r="AR41" s="127"/>
      <c r="AS41" s="127"/>
      <c r="AT41" s="127"/>
      <c r="BB41" s="8"/>
      <c r="BC41" s="8"/>
      <c r="BD41" s="8"/>
      <c r="BE41" s="8"/>
      <c r="BF41" s="8"/>
      <c r="BG41" s="8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6"/>
      <c r="BU41" s="36"/>
      <c r="BV41" s="36"/>
      <c r="BW41" s="36"/>
      <c r="BX41" s="36"/>
      <c r="BY41" s="36"/>
      <c r="BZ41" s="37"/>
      <c r="CA41" s="37"/>
      <c r="CB41" s="37"/>
      <c r="CC41" s="37"/>
      <c r="CD41" s="37"/>
      <c r="CE41" s="37"/>
      <c r="CF41" s="7"/>
    </row>
    <row r="42" spans="2:84" ht="15" customHeight="1">
      <c r="B42" s="70" t="s">
        <v>278</v>
      </c>
      <c r="C42" s="70"/>
      <c r="D42" s="70"/>
      <c r="E42" s="70"/>
      <c r="F42" s="70"/>
      <c r="G42" s="70"/>
      <c r="H42" s="70"/>
      <c r="I42" s="70"/>
      <c r="J42" s="70"/>
      <c r="K42" s="125">
        <v>2429</v>
      </c>
      <c r="L42" s="125"/>
      <c r="M42" s="125"/>
      <c r="N42" s="125"/>
      <c r="O42" s="125"/>
      <c r="P42" s="125"/>
      <c r="Q42" s="125"/>
      <c r="R42" s="125"/>
      <c r="S42" s="125"/>
      <c r="T42" s="125">
        <v>753</v>
      </c>
      <c r="U42" s="125"/>
      <c r="V42" s="125"/>
      <c r="W42" s="125"/>
      <c r="X42" s="125"/>
      <c r="Y42" s="125"/>
      <c r="Z42" s="125"/>
      <c r="AA42" s="125"/>
      <c r="AB42" s="125"/>
      <c r="AC42" s="126">
        <f t="shared" si="0"/>
        <v>3.2257636122177953</v>
      </c>
      <c r="AD42" s="126"/>
      <c r="AE42" s="126"/>
      <c r="AF42" s="126"/>
      <c r="AG42" s="126"/>
      <c r="AH42" s="126"/>
      <c r="AI42" s="126"/>
      <c r="AJ42" s="126"/>
      <c r="AK42" s="126"/>
      <c r="AL42" s="127">
        <f>K42/１!AM13</f>
        <v>141.1388727484021</v>
      </c>
      <c r="AM42" s="127"/>
      <c r="AN42" s="127"/>
      <c r="AO42" s="127"/>
      <c r="AP42" s="127"/>
      <c r="AQ42" s="127"/>
      <c r="AR42" s="127"/>
      <c r="AS42" s="127"/>
      <c r="AT42" s="127"/>
      <c r="BB42" s="8"/>
      <c r="BC42" s="8"/>
      <c r="BD42" s="8"/>
      <c r="BE42" s="8"/>
      <c r="BF42" s="8"/>
      <c r="BG42" s="8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6"/>
      <c r="BU42" s="36"/>
      <c r="BV42" s="36"/>
      <c r="BW42" s="36"/>
      <c r="BX42" s="36"/>
      <c r="BY42" s="36"/>
      <c r="BZ42" s="37"/>
      <c r="CA42" s="37"/>
      <c r="CB42" s="37"/>
      <c r="CC42" s="37"/>
      <c r="CD42" s="37"/>
      <c r="CE42" s="37"/>
      <c r="CF42" s="7"/>
    </row>
    <row r="43" spans="2:84" ht="15" customHeight="1">
      <c r="B43" s="70" t="s">
        <v>279</v>
      </c>
      <c r="C43" s="70"/>
      <c r="D43" s="70"/>
      <c r="E43" s="70"/>
      <c r="F43" s="70"/>
      <c r="G43" s="70"/>
      <c r="H43" s="70"/>
      <c r="I43" s="70"/>
      <c r="J43" s="70"/>
      <c r="K43" s="125">
        <v>2059</v>
      </c>
      <c r="L43" s="125"/>
      <c r="M43" s="125"/>
      <c r="N43" s="125"/>
      <c r="O43" s="125"/>
      <c r="P43" s="125"/>
      <c r="Q43" s="125"/>
      <c r="R43" s="125"/>
      <c r="S43" s="125"/>
      <c r="T43" s="125">
        <v>586</v>
      </c>
      <c r="U43" s="125"/>
      <c r="V43" s="125"/>
      <c r="W43" s="125"/>
      <c r="X43" s="125"/>
      <c r="Y43" s="125"/>
      <c r="Z43" s="125"/>
      <c r="AA43" s="125"/>
      <c r="AB43" s="125"/>
      <c r="AC43" s="126">
        <f t="shared" si="0"/>
        <v>3.513651877133106</v>
      </c>
      <c r="AD43" s="126"/>
      <c r="AE43" s="126"/>
      <c r="AF43" s="126"/>
      <c r="AG43" s="126"/>
      <c r="AH43" s="126"/>
      <c r="AI43" s="126"/>
      <c r="AJ43" s="126"/>
      <c r="AK43" s="126"/>
      <c r="AL43" s="127">
        <f>K43/１!AS13</f>
        <v>114.32537479178234</v>
      </c>
      <c r="AM43" s="127"/>
      <c r="AN43" s="127"/>
      <c r="AO43" s="127"/>
      <c r="AP43" s="127"/>
      <c r="AQ43" s="127"/>
      <c r="AR43" s="127"/>
      <c r="AS43" s="127"/>
      <c r="AT43" s="127"/>
      <c r="BB43" s="8"/>
      <c r="BC43" s="8"/>
      <c r="BD43" s="8"/>
      <c r="BE43" s="8"/>
      <c r="BF43" s="8"/>
      <c r="BG43" s="8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6"/>
      <c r="BU43" s="36"/>
      <c r="BV43" s="36"/>
      <c r="BW43" s="36"/>
      <c r="BX43" s="36"/>
      <c r="BY43" s="36"/>
      <c r="BZ43" s="37"/>
      <c r="CA43" s="37"/>
      <c r="CB43" s="37"/>
      <c r="CC43" s="37"/>
      <c r="CD43" s="37"/>
      <c r="CE43" s="37"/>
      <c r="CF43" s="7"/>
    </row>
    <row r="44" spans="2:84" ht="15" customHeight="1">
      <c r="B44" s="70" t="s">
        <v>280</v>
      </c>
      <c r="C44" s="70"/>
      <c r="D44" s="70"/>
      <c r="E44" s="70"/>
      <c r="F44" s="70"/>
      <c r="G44" s="70"/>
      <c r="H44" s="70"/>
      <c r="I44" s="70"/>
      <c r="J44" s="70"/>
      <c r="K44" s="125">
        <v>9168</v>
      </c>
      <c r="L44" s="125"/>
      <c r="M44" s="125"/>
      <c r="N44" s="125"/>
      <c r="O44" s="125"/>
      <c r="P44" s="125"/>
      <c r="Q44" s="125"/>
      <c r="R44" s="125"/>
      <c r="S44" s="125"/>
      <c r="T44" s="125">
        <v>2924</v>
      </c>
      <c r="U44" s="125"/>
      <c r="V44" s="125"/>
      <c r="W44" s="125"/>
      <c r="X44" s="125"/>
      <c r="Y44" s="125"/>
      <c r="Z44" s="125"/>
      <c r="AA44" s="125"/>
      <c r="AB44" s="125"/>
      <c r="AC44" s="126">
        <f t="shared" si="0"/>
        <v>3.1354309165526675</v>
      </c>
      <c r="AD44" s="126"/>
      <c r="AE44" s="126"/>
      <c r="AF44" s="126"/>
      <c r="AG44" s="126"/>
      <c r="AH44" s="126"/>
      <c r="AI44" s="126"/>
      <c r="AJ44" s="126"/>
      <c r="AK44" s="126"/>
      <c r="AL44" s="127">
        <f>K44/１!AY13</f>
        <v>224.10168662918605</v>
      </c>
      <c r="AM44" s="127"/>
      <c r="AN44" s="127"/>
      <c r="AO44" s="127"/>
      <c r="AP44" s="127"/>
      <c r="AQ44" s="127"/>
      <c r="AR44" s="127"/>
      <c r="AS44" s="127"/>
      <c r="AT44" s="127"/>
      <c r="BB44" s="8"/>
      <c r="BC44" s="8"/>
      <c r="BD44" s="8"/>
      <c r="BE44" s="8"/>
      <c r="BF44" s="8"/>
      <c r="BG44" s="8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6"/>
      <c r="BU44" s="36"/>
      <c r="BV44" s="36"/>
      <c r="BW44" s="36"/>
      <c r="BX44" s="36"/>
      <c r="BY44" s="36"/>
      <c r="BZ44" s="37"/>
      <c r="CA44" s="37"/>
      <c r="CB44" s="37"/>
      <c r="CC44" s="37"/>
      <c r="CD44" s="37"/>
      <c r="CE44" s="37"/>
      <c r="CF44" s="7"/>
    </row>
    <row r="45" spans="2:84" ht="15" customHeight="1">
      <c r="B45" s="70" t="s">
        <v>371</v>
      </c>
      <c r="C45" s="70"/>
      <c r="D45" s="70"/>
      <c r="E45" s="70"/>
      <c r="F45" s="70"/>
      <c r="G45" s="70"/>
      <c r="H45" s="70"/>
      <c r="I45" s="70"/>
      <c r="J45" s="70"/>
      <c r="K45" s="125">
        <v>8071</v>
      </c>
      <c r="L45" s="125"/>
      <c r="M45" s="125"/>
      <c r="N45" s="125"/>
      <c r="O45" s="125"/>
      <c r="P45" s="125"/>
      <c r="Q45" s="125"/>
      <c r="R45" s="125"/>
      <c r="S45" s="125"/>
      <c r="T45" s="125">
        <v>2838</v>
      </c>
      <c r="U45" s="125"/>
      <c r="V45" s="125"/>
      <c r="W45" s="125"/>
      <c r="X45" s="125"/>
      <c r="Y45" s="125"/>
      <c r="Z45" s="125"/>
      <c r="AA45" s="125"/>
      <c r="AB45" s="125"/>
      <c r="AC45" s="126">
        <f t="shared" si="0"/>
        <v>2.8439041578576463</v>
      </c>
      <c r="AD45" s="126"/>
      <c r="AE45" s="126"/>
      <c r="AF45" s="126"/>
      <c r="AG45" s="126"/>
      <c r="AH45" s="126"/>
      <c r="AI45" s="126"/>
      <c r="AJ45" s="126"/>
      <c r="AK45" s="126"/>
      <c r="AL45" s="127">
        <f>K45/１!BE13</f>
        <v>296.1834862385321</v>
      </c>
      <c r="AM45" s="127"/>
      <c r="AN45" s="127"/>
      <c r="AO45" s="127"/>
      <c r="AP45" s="127"/>
      <c r="AQ45" s="127"/>
      <c r="AR45" s="127"/>
      <c r="AS45" s="127"/>
      <c r="AT45" s="127"/>
      <c r="BB45" s="8"/>
      <c r="BC45" s="8"/>
      <c r="BD45" s="8"/>
      <c r="BE45" s="8"/>
      <c r="BF45" s="8"/>
      <c r="BG45" s="8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6"/>
      <c r="BU45" s="36"/>
      <c r="BV45" s="36"/>
      <c r="BW45" s="36"/>
      <c r="BX45" s="36"/>
      <c r="BY45" s="36"/>
      <c r="BZ45" s="37"/>
      <c r="CA45" s="37"/>
      <c r="CB45" s="37"/>
      <c r="CC45" s="37"/>
      <c r="CD45" s="37"/>
      <c r="CE45" s="37"/>
      <c r="CF45" s="7"/>
    </row>
    <row r="46" spans="46:84" ht="15" customHeight="1">
      <c r="AT46" s="18" t="s">
        <v>376</v>
      </c>
      <c r="BB46" s="8"/>
      <c r="BC46" s="8"/>
      <c r="BD46" s="8"/>
      <c r="BE46" s="8"/>
      <c r="BF46" s="8"/>
      <c r="BG46" s="8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6"/>
      <c r="BU46" s="36"/>
      <c r="BV46" s="36"/>
      <c r="BW46" s="36"/>
      <c r="BX46" s="36"/>
      <c r="BY46" s="36"/>
      <c r="BZ46" s="37"/>
      <c r="CA46" s="37"/>
      <c r="CB46" s="37"/>
      <c r="CC46" s="37"/>
      <c r="CD46" s="37"/>
      <c r="CE46" s="37"/>
      <c r="CF46" s="7"/>
    </row>
    <row r="47" spans="54:84" ht="15" customHeight="1">
      <c r="BB47" s="8"/>
      <c r="BC47" s="8"/>
      <c r="BD47" s="8"/>
      <c r="BE47" s="8"/>
      <c r="BF47" s="8"/>
      <c r="BG47" s="8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6"/>
      <c r="BU47" s="36"/>
      <c r="BV47" s="36"/>
      <c r="BW47" s="36"/>
      <c r="BX47" s="36"/>
      <c r="BY47" s="36"/>
      <c r="BZ47" s="37"/>
      <c r="CA47" s="37"/>
      <c r="CB47" s="37"/>
      <c r="CC47" s="37"/>
      <c r="CD47" s="37"/>
      <c r="CE47" s="37"/>
      <c r="CF47" s="7"/>
    </row>
    <row r="48" spans="1:69" ht="15" customHeight="1">
      <c r="A48" s="16" t="s">
        <v>11</v>
      </c>
      <c r="BQ48" s="18" t="s">
        <v>36</v>
      </c>
    </row>
    <row r="49" ht="3.75" customHeight="1"/>
    <row r="50" spans="2:69" ht="15" customHeight="1">
      <c r="B50" s="70" t="s">
        <v>12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 t="s">
        <v>14</v>
      </c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 t="s">
        <v>15</v>
      </c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 t="s">
        <v>530</v>
      </c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</row>
    <row r="51" spans="2:69" ht="15" customHeight="1"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 t="s">
        <v>17</v>
      </c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 t="s">
        <v>273</v>
      </c>
      <c r="AE51" s="124"/>
      <c r="AF51" s="124"/>
      <c r="AG51" s="124"/>
      <c r="AH51" s="124"/>
      <c r="AI51" s="124"/>
      <c r="AJ51" s="124" t="s">
        <v>17</v>
      </c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 t="s">
        <v>273</v>
      </c>
      <c r="AV51" s="124"/>
      <c r="AW51" s="124"/>
      <c r="AX51" s="124"/>
      <c r="AY51" s="124"/>
      <c r="AZ51" s="124"/>
      <c r="BA51" s="124" t="s">
        <v>17</v>
      </c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 t="s">
        <v>273</v>
      </c>
      <c r="BM51" s="124"/>
      <c r="BN51" s="124"/>
      <c r="BO51" s="124"/>
      <c r="BP51" s="124"/>
      <c r="BQ51" s="124"/>
    </row>
    <row r="52" spans="2:69" ht="15" customHeight="1">
      <c r="B52" s="70" t="s">
        <v>16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101">
        <v>26278</v>
      </c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7">
        <v>100</v>
      </c>
      <c r="AE52" s="107"/>
      <c r="AF52" s="107"/>
      <c r="AG52" s="107"/>
      <c r="AH52" s="107"/>
      <c r="AI52" s="107"/>
      <c r="AJ52" s="101">
        <v>25645</v>
      </c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7">
        <v>100</v>
      </c>
      <c r="AV52" s="107"/>
      <c r="AW52" s="107"/>
      <c r="AX52" s="107"/>
      <c r="AY52" s="107"/>
      <c r="AZ52" s="107"/>
      <c r="BA52" s="101">
        <f>BA53+BA57+BA61+BA69</f>
        <v>24892</v>
      </c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7">
        <f>BL53+BL57+BL61+BL69</f>
        <v>99.94684235899084</v>
      </c>
      <c r="BM52" s="107"/>
      <c r="BN52" s="107"/>
      <c r="BO52" s="107"/>
      <c r="BP52" s="107"/>
      <c r="BQ52" s="107"/>
    </row>
    <row r="53" spans="2:69" ht="15" customHeight="1">
      <c r="B53" s="106" t="s">
        <v>18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1">
        <v>2521</v>
      </c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7">
        <v>9.6</v>
      </c>
      <c r="AE53" s="107"/>
      <c r="AF53" s="107"/>
      <c r="AG53" s="107"/>
      <c r="AH53" s="107"/>
      <c r="AI53" s="107"/>
      <c r="AJ53" s="101">
        <v>2483</v>
      </c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7">
        <v>9.7</v>
      </c>
      <c r="AV53" s="107"/>
      <c r="AW53" s="107"/>
      <c r="AX53" s="107"/>
      <c r="AY53" s="107"/>
      <c r="AZ53" s="107"/>
      <c r="BA53" s="101">
        <f>SUM(BA54:BK56)</f>
        <v>1658</v>
      </c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7">
        <f>BA53/BA52*100</f>
        <v>6.660774546038888</v>
      </c>
      <c r="BM53" s="107"/>
      <c r="BN53" s="107"/>
      <c r="BO53" s="107"/>
      <c r="BP53" s="107"/>
      <c r="BQ53" s="107"/>
    </row>
    <row r="54" spans="2:69" ht="15" customHeight="1">
      <c r="B54" s="114" t="s">
        <v>22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5">
        <v>2478</v>
      </c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3">
        <v>9.4</v>
      </c>
      <c r="AE54" s="113"/>
      <c r="AF54" s="113"/>
      <c r="AG54" s="113"/>
      <c r="AH54" s="113"/>
      <c r="AI54" s="113"/>
      <c r="AJ54" s="115">
        <v>2459</v>
      </c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3">
        <v>9.6</v>
      </c>
      <c r="AV54" s="113"/>
      <c r="AW54" s="113"/>
      <c r="AX54" s="113"/>
      <c r="AY54" s="113"/>
      <c r="AZ54" s="113"/>
      <c r="BA54" s="115">
        <v>1611</v>
      </c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3">
        <f>BA54/BA52*100</f>
        <v>6.471958862285071</v>
      </c>
      <c r="BM54" s="113"/>
      <c r="BN54" s="113"/>
      <c r="BO54" s="113"/>
      <c r="BP54" s="113"/>
      <c r="BQ54" s="113"/>
    </row>
    <row r="55" spans="2:69" ht="15" customHeight="1">
      <c r="B55" s="121" t="s">
        <v>23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2">
        <v>41</v>
      </c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3">
        <v>0.2</v>
      </c>
      <c r="AE55" s="123"/>
      <c r="AF55" s="123"/>
      <c r="AG55" s="123"/>
      <c r="AH55" s="123"/>
      <c r="AI55" s="123"/>
      <c r="AJ55" s="122">
        <v>24</v>
      </c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3">
        <v>0.1</v>
      </c>
      <c r="AV55" s="123"/>
      <c r="AW55" s="123"/>
      <c r="AX55" s="123"/>
      <c r="AY55" s="123"/>
      <c r="AZ55" s="123"/>
      <c r="BA55" s="122">
        <v>44</v>
      </c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3">
        <f>BA55/BA52*100</f>
        <v>0.17676361883336011</v>
      </c>
      <c r="BM55" s="123"/>
      <c r="BN55" s="123"/>
      <c r="BO55" s="123"/>
      <c r="BP55" s="123"/>
      <c r="BQ55" s="123"/>
    </row>
    <row r="56" spans="1:69" ht="15" customHeight="1">
      <c r="A56" s="38"/>
      <c r="B56" s="118" t="s">
        <v>24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20">
        <v>2</v>
      </c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17">
        <v>0</v>
      </c>
      <c r="AE56" s="117"/>
      <c r="AF56" s="117"/>
      <c r="AG56" s="117"/>
      <c r="AH56" s="117"/>
      <c r="AI56" s="117"/>
      <c r="AJ56" s="120" t="s">
        <v>174</v>
      </c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7" t="s">
        <v>168</v>
      </c>
      <c r="AV56" s="117"/>
      <c r="AW56" s="117"/>
      <c r="AX56" s="117"/>
      <c r="AY56" s="117"/>
      <c r="AZ56" s="117"/>
      <c r="BA56" s="120">
        <v>3</v>
      </c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17">
        <f>BA56/BA52*100</f>
        <v>0.012052064920456372</v>
      </c>
      <c r="BM56" s="117"/>
      <c r="BN56" s="117"/>
      <c r="BO56" s="117"/>
      <c r="BP56" s="117"/>
      <c r="BQ56" s="117"/>
    </row>
    <row r="57" spans="2:69" ht="15" customHeight="1">
      <c r="B57" s="106" t="s">
        <v>19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1">
        <v>8699</v>
      </c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7">
        <v>33.1</v>
      </c>
      <c r="AE57" s="107"/>
      <c r="AF57" s="107"/>
      <c r="AG57" s="107"/>
      <c r="AH57" s="107"/>
      <c r="AI57" s="107"/>
      <c r="AJ57" s="101">
        <v>7391</v>
      </c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7">
        <v>28.8</v>
      </c>
      <c r="AV57" s="107"/>
      <c r="AW57" s="107"/>
      <c r="AX57" s="107"/>
      <c r="AY57" s="107"/>
      <c r="AZ57" s="107"/>
      <c r="BA57" s="101">
        <f>SUM(BA58:BK60)</f>
        <v>6904</v>
      </c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7">
        <f>BA57/BA52*100</f>
        <v>27.735818736943596</v>
      </c>
      <c r="BM57" s="107"/>
      <c r="BN57" s="107"/>
      <c r="BO57" s="107"/>
      <c r="BP57" s="107"/>
      <c r="BQ57" s="107"/>
    </row>
    <row r="58" spans="2:69" ht="15" customHeight="1">
      <c r="B58" s="114" t="s">
        <v>25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5">
        <v>28</v>
      </c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3">
        <v>0.1</v>
      </c>
      <c r="AE58" s="113"/>
      <c r="AF58" s="113"/>
      <c r="AG58" s="113"/>
      <c r="AH58" s="113"/>
      <c r="AI58" s="113"/>
      <c r="AJ58" s="115">
        <v>16</v>
      </c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6">
        <v>0</v>
      </c>
      <c r="AV58" s="116"/>
      <c r="AW58" s="116"/>
      <c r="AX58" s="116"/>
      <c r="AY58" s="116"/>
      <c r="AZ58" s="116"/>
      <c r="BA58" s="115">
        <v>8</v>
      </c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6">
        <f>BA58/BA52*100</f>
        <v>0.032138839787883657</v>
      </c>
      <c r="BM58" s="116"/>
      <c r="BN58" s="116"/>
      <c r="BO58" s="116"/>
      <c r="BP58" s="116"/>
      <c r="BQ58" s="116"/>
    </row>
    <row r="59" spans="2:69" ht="15" customHeight="1">
      <c r="B59" s="111" t="s">
        <v>26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2">
        <v>3115</v>
      </c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0">
        <v>11.9</v>
      </c>
      <c r="AE59" s="110"/>
      <c r="AF59" s="110"/>
      <c r="AG59" s="110"/>
      <c r="AH59" s="110"/>
      <c r="AI59" s="110"/>
      <c r="AJ59" s="112">
        <v>2607</v>
      </c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0">
        <v>10.2</v>
      </c>
      <c r="AV59" s="110"/>
      <c r="AW59" s="110"/>
      <c r="AX59" s="110"/>
      <c r="AY59" s="110"/>
      <c r="AZ59" s="110"/>
      <c r="BA59" s="112">
        <v>2205</v>
      </c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0">
        <f>BA59/BA52*100</f>
        <v>8.858267716535433</v>
      </c>
      <c r="BM59" s="110"/>
      <c r="BN59" s="110"/>
      <c r="BO59" s="110"/>
      <c r="BP59" s="110"/>
      <c r="BQ59" s="110"/>
    </row>
    <row r="60" spans="2:69" ht="15" customHeight="1">
      <c r="B60" s="108" t="s">
        <v>27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9">
        <v>5556</v>
      </c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5">
        <v>21.1</v>
      </c>
      <c r="AE60" s="105"/>
      <c r="AF60" s="105"/>
      <c r="AG60" s="105"/>
      <c r="AH60" s="105"/>
      <c r="AI60" s="105"/>
      <c r="AJ60" s="109">
        <v>4768</v>
      </c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5">
        <v>18.6</v>
      </c>
      <c r="AV60" s="105"/>
      <c r="AW60" s="105"/>
      <c r="AX60" s="105"/>
      <c r="AY60" s="105"/>
      <c r="AZ60" s="105"/>
      <c r="BA60" s="109">
        <v>4691</v>
      </c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5">
        <f>BA60/BA52*100</f>
        <v>18.84541218062028</v>
      </c>
      <c r="BM60" s="105"/>
      <c r="BN60" s="105"/>
      <c r="BO60" s="105"/>
      <c r="BP60" s="105"/>
      <c r="BQ60" s="105"/>
    </row>
    <row r="61" spans="2:69" ht="15" customHeight="1">
      <c r="B61" s="106" t="s">
        <v>20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1">
        <v>15038</v>
      </c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7">
        <v>57.2</v>
      </c>
      <c r="AE61" s="107"/>
      <c r="AF61" s="107"/>
      <c r="AG61" s="107"/>
      <c r="AH61" s="107"/>
      <c r="AI61" s="107"/>
      <c r="AJ61" s="101">
        <v>15722</v>
      </c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7">
        <v>61.3</v>
      </c>
      <c r="AV61" s="107"/>
      <c r="AW61" s="107"/>
      <c r="AX61" s="107"/>
      <c r="AY61" s="107"/>
      <c r="AZ61" s="107"/>
      <c r="BA61" s="101">
        <f>SUM(BA62:BK68)</f>
        <v>15048</v>
      </c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7">
        <v>60.4</v>
      </c>
      <c r="BM61" s="107"/>
      <c r="BN61" s="107"/>
      <c r="BO61" s="107"/>
      <c r="BP61" s="107"/>
      <c r="BQ61" s="107"/>
    </row>
    <row r="62" spans="2:69" ht="15" customHeight="1">
      <c r="B62" s="114" t="s">
        <v>21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5">
        <v>155</v>
      </c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3">
        <v>0.6</v>
      </c>
      <c r="AE62" s="113"/>
      <c r="AF62" s="113"/>
      <c r="AG62" s="113"/>
      <c r="AH62" s="113"/>
      <c r="AI62" s="113"/>
      <c r="AJ62" s="115">
        <v>115</v>
      </c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3">
        <v>0.4</v>
      </c>
      <c r="AV62" s="113"/>
      <c r="AW62" s="113"/>
      <c r="AX62" s="113"/>
      <c r="AY62" s="113"/>
      <c r="AZ62" s="113"/>
      <c r="BA62" s="115">
        <v>110</v>
      </c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3">
        <f>BA62/BA52*100</f>
        <v>0.44190904708340023</v>
      </c>
      <c r="BM62" s="113"/>
      <c r="BN62" s="113"/>
      <c r="BO62" s="113"/>
      <c r="BP62" s="113"/>
      <c r="BQ62" s="113"/>
    </row>
    <row r="63" spans="2:69" ht="15" customHeight="1">
      <c r="B63" s="111" t="s">
        <v>28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2">
        <v>1121</v>
      </c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0">
        <v>4.3</v>
      </c>
      <c r="AE63" s="110"/>
      <c r="AF63" s="110"/>
      <c r="AG63" s="110"/>
      <c r="AH63" s="110"/>
      <c r="AI63" s="110"/>
      <c r="AJ63" s="112">
        <v>1057</v>
      </c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0">
        <v>4.1</v>
      </c>
      <c r="AV63" s="110"/>
      <c r="AW63" s="110"/>
      <c r="AX63" s="110"/>
      <c r="AY63" s="110"/>
      <c r="AZ63" s="110"/>
      <c r="BA63" s="112">
        <v>1052</v>
      </c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0">
        <f>BA63/BA52*100</f>
        <v>4.226257432106701</v>
      </c>
      <c r="BM63" s="110"/>
      <c r="BN63" s="110"/>
      <c r="BO63" s="110"/>
      <c r="BP63" s="110"/>
      <c r="BQ63" s="110"/>
    </row>
    <row r="64" spans="2:69" ht="15" customHeight="1">
      <c r="B64" s="111" t="s">
        <v>29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2">
        <v>5234</v>
      </c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0">
        <v>19.9</v>
      </c>
      <c r="AE64" s="110"/>
      <c r="AF64" s="110"/>
      <c r="AG64" s="110"/>
      <c r="AH64" s="110"/>
      <c r="AI64" s="110"/>
      <c r="AJ64" s="112">
        <v>4131</v>
      </c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0">
        <v>16.1</v>
      </c>
      <c r="AV64" s="110"/>
      <c r="AW64" s="110"/>
      <c r="AX64" s="110"/>
      <c r="AY64" s="110"/>
      <c r="AZ64" s="110"/>
      <c r="BA64" s="112">
        <v>3552</v>
      </c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0">
        <f>BA64/BA52*100</f>
        <v>14.269644865820345</v>
      </c>
      <c r="BM64" s="110"/>
      <c r="BN64" s="110"/>
      <c r="BO64" s="110"/>
      <c r="BP64" s="110"/>
      <c r="BQ64" s="110"/>
    </row>
    <row r="65" spans="2:69" ht="15" customHeight="1">
      <c r="B65" s="111" t="s">
        <v>30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>
        <v>518</v>
      </c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0">
        <v>2</v>
      </c>
      <c r="AE65" s="110"/>
      <c r="AF65" s="110"/>
      <c r="AG65" s="110"/>
      <c r="AH65" s="110"/>
      <c r="AI65" s="110"/>
      <c r="AJ65" s="112">
        <v>478</v>
      </c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0">
        <v>1.9</v>
      </c>
      <c r="AV65" s="110"/>
      <c r="AW65" s="110"/>
      <c r="AX65" s="110"/>
      <c r="AY65" s="110"/>
      <c r="AZ65" s="110"/>
      <c r="BA65" s="112">
        <v>470</v>
      </c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0">
        <f>BA65/BA52*100</f>
        <v>1.8881568375381648</v>
      </c>
      <c r="BM65" s="110"/>
      <c r="BN65" s="110"/>
      <c r="BO65" s="110"/>
      <c r="BP65" s="110"/>
      <c r="BQ65" s="110"/>
    </row>
    <row r="66" spans="2:69" ht="15" customHeight="1">
      <c r="B66" s="111" t="s">
        <v>31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2">
        <v>55</v>
      </c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0">
        <v>0.2</v>
      </c>
      <c r="AE66" s="110"/>
      <c r="AF66" s="110"/>
      <c r="AG66" s="110"/>
      <c r="AH66" s="110"/>
      <c r="AI66" s="110"/>
      <c r="AJ66" s="112">
        <v>66</v>
      </c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0">
        <v>0.3</v>
      </c>
      <c r="AV66" s="110"/>
      <c r="AW66" s="110"/>
      <c r="AX66" s="110"/>
      <c r="AY66" s="110"/>
      <c r="AZ66" s="110"/>
      <c r="BA66" s="112">
        <v>157</v>
      </c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0">
        <f>BA66/BA52*100</f>
        <v>0.6307247308372167</v>
      </c>
      <c r="BM66" s="110"/>
      <c r="BN66" s="110"/>
      <c r="BO66" s="110"/>
      <c r="BP66" s="110"/>
      <c r="BQ66" s="110"/>
    </row>
    <row r="67" spans="2:69" ht="15" customHeight="1">
      <c r="B67" s="111" t="s">
        <v>32</v>
      </c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2">
        <v>6999</v>
      </c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0">
        <v>26.6</v>
      </c>
      <c r="AE67" s="110"/>
      <c r="AF67" s="110"/>
      <c r="AG67" s="110"/>
      <c r="AH67" s="110"/>
      <c r="AI67" s="110"/>
      <c r="AJ67" s="112">
        <v>8960</v>
      </c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0">
        <v>34.9</v>
      </c>
      <c r="AV67" s="110"/>
      <c r="AW67" s="110"/>
      <c r="AX67" s="110"/>
      <c r="AY67" s="110"/>
      <c r="AZ67" s="110"/>
      <c r="BA67" s="112">
        <v>8872</v>
      </c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0">
        <f>BA67/BA52*100</f>
        <v>35.64197332476298</v>
      </c>
      <c r="BM67" s="110"/>
      <c r="BN67" s="110"/>
      <c r="BO67" s="110"/>
      <c r="BP67" s="110"/>
      <c r="BQ67" s="110"/>
    </row>
    <row r="68" spans="2:69" ht="15" customHeight="1">
      <c r="B68" s="108" t="s">
        <v>33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9">
        <v>956</v>
      </c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5">
        <v>3.6</v>
      </c>
      <c r="AE68" s="105"/>
      <c r="AF68" s="105"/>
      <c r="AG68" s="105"/>
      <c r="AH68" s="105"/>
      <c r="AI68" s="105"/>
      <c r="AJ68" s="109">
        <v>915</v>
      </c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5">
        <v>3.6</v>
      </c>
      <c r="AV68" s="105"/>
      <c r="AW68" s="105"/>
      <c r="AX68" s="105"/>
      <c r="AY68" s="105"/>
      <c r="AZ68" s="105"/>
      <c r="BA68" s="109">
        <v>835</v>
      </c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5">
        <f>BA68/BA52*100</f>
        <v>3.3544914028603565</v>
      </c>
      <c r="BM68" s="105"/>
      <c r="BN68" s="105"/>
      <c r="BO68" s="105"/>
      <c r="BP68" s="105"/>
      <c r="BQ68" s="105"/>
    </row>
    <row r="69" spans="2:69" ht="15" customHeight="1">
      <c r="B69" s="106" t="s">
        <v>34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1">
        <v>20</v>
      </c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7">
        <v>0.1</v>
      </c>
      <c r="AE69" s="107"/>
      <c r="AF69" s="107"/>
      <c r="AG69" s="107"/>
      <c r="AH69" s="107"/>
      <c r="AI69" s="107"/>
      <c r="AJ69" s="101">
        <v>49</v>
      </c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7">
        <v>0.2</v>
      </c>
      <c r="AV69" s="107"/>
      <c r="AW69" s="107"/>
      <c r="AX69" s="107"/>
      <c r="AY69" s="107"/>
      <c r="AZ69" s="107"/>
      <c r="BA69" s="101">
        <v>1282</v>
      </c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7">
        <f>BA69/BA52*100</f>
        <v>5.150249076008357</v>
      </c>
      <c r="BM69" s="107"/>
      <c r="BN69" s="107"/>
      <c r="BO69" s="107"/>
      <c r="BP69" s="107"/>
      <c r="BQ69" s="107"/>
    </row>
    <row r="70" spans="35:69" ht="15" customHeight="1">
      <c r="AI70" s="27"/>
      <c r="AJ70" s="27"/>
      <c r="BQ70" s="18" t="s">
        <v>35</v>
      </c>
    </row>
  </sheetData>
  <sheetProtection/>
  <mergeCells count="285">
    <mergeCell ref="B11:I11"/>
    <mergeCell ref="J11:P11"/>
    <mergeCell ref="Q11:W11"/>
    <mergeCell ref="X11:AD11"/>
    <mergeCell ref="AE11:AK11"/>
    <mergeCell ref="B9:I9"/>
    <mergeCell ref="J9:P9"/>
    <mergeCell ref="Q9:W9"/>
    <mergeCell ref="X9:AD9"/>
    <mergeCell ref="AE9:AK9"/>
    <mergeCell ref="B10:I10"/>
    <mergeCell ref="J10:P10"/>
    <mergeCell ref="Q10:W10"/>
    <mergeCell ref="X10:AD10"/>
    <mergeCell ref="AE10:AK10"/>
    <mergeCell ref="B7:I7"/>
    <mergeCell ref="J7:P7"/>
    <mergeCell ref="Q7:W7"/>
    <mergeCell ref="X7:AD7"/>
    <mergeCell ref="AE7:AK7"/>
    <mergeCell ref="B8:I8"/>
    <mergeCell ref="J8:P8"/>
    <mergeCell ref="Q8:W8"/>
    <mergeCell ref="X8:AD8"/>
    <mergeCell ref="AE8:AK8"/>
    <mergeCell ref="B5:I6"/>
    <mergeCell ref="J5:AD5"/>
    <mergeCell ref="AE5:AK6"/>
    <mergeCell ref="J6:P6"/>
    <mergeCell ref="Q6:W6"/>
    <mergeCell ref="X6:AD6"/>
    <mergeCell ref="B27:J27"/>
    <mergeCell ref="B28:J28"/>
    <mergeCell ref="B29:J29"/>
    <mergeCell ref="K30:S30"/>
    <mergeCell ref="K26:S26"/>
    <mergeCell ref="K28:S28"/>
    <mergeCell ref="B26:J26"/>
    <mergeCell ref="B30:J30"/>
    <mergeCell ref="B25:J25"/>
    <mergeCell ref="T24:AB24"/>
    <mergeCell ref="AC24:AK24"/>
    <mergeCell ref="AL24:AT24"/>
    <mergeCell ref="K25:S25"/>
    <mergeCell ref="T25:AB25"/>
    <mergeCell ref="AC25:AK25"/>
    <mergeCell ref="AL25:AT25"/>
    <mergeCell ref="B24:J24"/>
    <mergeCell ref="K24:S24"/>
    <mergeCell ref="AL30:AT30"/>
    <mergeCell ref="T26:AB26"/>
    <mergeCell ref="AC26:AK26"/>
    <mergeCell ref="AL26:AT26"/>
    <mergeCell ref="K27:S27"/>
    <mergeCell ref="T27:AB27"/>
    <mergeCell ref="AC27:AK27"/>
    <mergeCell ref="AL27:AT27"/>
    <mergeCell ref="T30:AB30"/>
    <mergeCell ref="AC30:AK30"/>
    <mergeCell ref="T28:AB28"/>
    <mergeCell ref="AC28:AK28"/>
    <mergeCell ref="AL28:AT28"/>
    <mergeCell ref="K29:S29"/>
    <mergeCell ref="T29:AB29"/>
    <mergeCell ref="AC29:AK29"/>
    <mergeCell ref="AL29:AT29"/>
    <mergeCell ref="B41:J41"/>
    <mergeCell ref="B42:J42"/>
    <mergeCell ref="B43:J43"/>
    <mergeCell ref="B36:J36"/>
    <mergeCell ref="B37:J37"/>
    <mergeCell ref="B38:J38"/>
    <mergeCell ref="B39:J39"/>
    <mergeCell ref="B44:J44"/>
    <mergeCell ref="B45:J45"/>
    <mergeCell ref="B35:J35"/>
    <mergeCell ref="K35:S35"/>
    <mergeCell ref="K37:S37"/>
    <mergeCell ref="K39:S39"/>
    <mergeCell ref="K41:S41"/>
    <mergeCell ref="K43:S43"/>
    <mergeCell ref="K45:S45"/>
    <mergeCell ref="B40:J40"/>
    <mergeCell ref="T35:AB35"/>
    <mergeCell ref="AC35:AK35"/>
    <mergeCell ref="AL35:AT35"/>
    <mergeCell ref="K36:S36"/>
    <mergeCell ref="T36:AB36"/>
    <mergeCell ref="AC36:AK36"/>
    <mergeCell ref="AL36:AT36"/>
    <mergeCell ref="AL40:AT40"/>
    <mergeCell ref="T37:AB37"/>
    <mergeCell ref="AC37:AK37"/>
    <mergeCell ref="AL37:AT37"/>
    <mergeCell ref="K38:S38"/>
    <mergeCell ref="T38:AB38"/>
    <mergeCell ref="AC38:AK38"/>
    <mergeCell ref="AL38:AT38"/>
    <mergeCell ref="K42:S42"/>
    <mergeCell ref="T42:AB42"/>
    <mergeCell ref="AC42:AK42"/>
    <mergeCell ref="AL42:AT42"/>
    <mergeCell ref="T39:AB39"/>
    <mergeCell ref="AC39:AK39"/>
    <mergeCell ref="AL39:AT39"/>
    <mergeCell ref="K40:S40"/>
    <mergeCell ref="T40:AB40"/>
    <mergeCell ref="AC40:AK40"/>
    <mergeCell ref="T41:AB41"/>
    <mergeCell ref="AC41:AK41"/>
    <mergeCell ref="AL41:AT41"/>
    <mergeCell ref="T43:AB43"/>
    <mergeCell ref="AC43:AK43"/>
    <mergeCell ref="AL43:AT43"/>
    <mergeCell ref="B50:R51"/>
    <mergeCell ref="S50:AI50"/>
    <mergeCell ref="AJ50:AZ50"/>
    <mergeCell ref="K44:S44"/>
    <mergeCell ref="T44:AB44"/>
    <mergeCell ref="AC44:AK44"/>
    <mergeCell ref="AL44:AT44"/>
    <mergeCell ref="T45:AB45"/>
    <mergeCell ref="AC45:AK45"/>
    <mergeCell ref="AL45:AT45"/>
    <mergeCell ref="BA50:BQ50"/>
    <mergeCell ref="S51:AC51"/>
    <mergeCell ref="AD51:AI51"/>
    <mergeCell ref="AJ51:AT51"/>
    <mergeCell ref="AU51:AZ51"/>
    <mergeCell ref="BA51:BK51"/>
    <mergeCell ref="BL51:BQ51"/>
    <mergeCell ref="BA53:BK53"/>
    <mergeCell ref="BL53:BQ53"/>
    <mergeCell ref="B52:R52"/>
    <mergeCell ref="S52:AC52"/>
    <mergeCell ref="AD52:AI52"/>
    <mergeCell ref="AJ52:AT52"/>
    <mergeCell ref="AU52:AZ52"/>
    <mergeCell ref="BA52:BK52"/>
    <mergeCell ref="AD54:AI54"/>
    <mergeCell ref="AJ54:AT54"/>
    <mergeCell ref="AU54:AZ54"/>
    <mergeCell ref="BA54:BK54"/>
    <mergeCell ref="BL52:BQ52"/>
    <mergeCell ref="B53:R53"/>
    <mergeCell ref="S53:AC53"/>
    <mergeCell ref="AD53:AI53"/>
    <mergeCell ref="AJ53:AT53"/>
    <mergeCell ref="AU53:AZ53"/>
    <mergeCell ref="BL54:BQ54"/>
    <mergeCell ref="B55:R55"/>
    <mergeCell ref="S55:AC55"/>
    <mergeCell ref="AD55:AI55"/>
    <mergeCell ref="AJ55:AT55"/>
    <mergeCell ref="AU55:AZ55"/>
    <mergeCell ref="BA55:BK55"/>
    <mergeCell ref="BL55:BQ55"/>
    <mergeCell ref="B54:R54"/>
    <mergeCell ref="S54:AC54"/>
    <mergeCell ref="BA57:BK57"/>
    <mergeCell ref="BL57:BQ57"/>
    <mergeCell ref="B56:R56"/>
    <mergeCell ref="S56:AC56"/>
    <mergeCell ref="AD56:AI56"/>
    <mergeCell ref="AJ56:AT56"/>
    <mergeCell ref="AU56:AZ56"/>
    <mergeCell ref="BA56:BK56"/>
    <mergeCell ref="AD58:AI58"/>
    <mergeCell ref="AJ58:AT58"/>
    <mergeCell ref="AU58:AZ58"/>
    <mergeCell ref="BA58:BK58"/>
    <mergeCell ref="BL56:BQ56"/>
    <mergeCell ref="B57:R57"/>
    <mergeCell ref="S57:AC57"/>
    <mergeCell ref="AD57:AI57"/>
    <mergeCell ref="AJ57:AT57"/>
    <mergeCell ref="AU57:AZ57"/>
    <mergeCell ref="BL58:BQ58"/>
    <mergeCell ref="B59:R59"/>
    <mergeCell ref="S59:AC59"/>
    <mergeCell ref="AD59:AI59"/>
    <mergeCell ref="AJ59:AT59"/>
    <mergeCell ref="AU59:AZ59"/>
    <mergeCell ref="BA59:BK59"/>
    <mergeCell ref="BL59:BQ59"/>
    <mergeCell ref="B58:R58"/>
    <mergeCell ref="S58:AC58"/>
    <mergeCell ref="BA61:BK61"/>
    <mergeCell ref="BL61:BQ61"/>
    <mergeCell ref="B60:R60"/>
    <mergeCell ref="S60:AC60"/>
    <mergeCell ref="AD60:AI60"/>
    <mergeCell ref="AJ60:AT60"/>
    <mergeCell ref="AU60:AZ60"/>
    <mergeCell ref="BA60:BK60"/>
    <mergeCell ref="AD62:AI62"/>
    <mergeCell ref="AJ62:AT62"/>
    <mergeCell ref="AU62:AZ62"/>
    <mergeCell ref="BA62:BK62"/>
    <mergeCell ref="BL60:BQ60"/>
    <mergeCell ref="B61:R61"/>
    <mergeCell ref="S61:AC61"/>
    <mergeCell ref="AD61:AI61"/>
    <mergeCell ref="AJ61:AT61"/>
    <mergeCell ref="AU61:AZ61"/>
    <mergeCell ref="BL62:BQ62"/>
    <mergeCell ref="B63:R63"/>
    <mergeCell ref="S63:AC63"/>
    <mergeCell ref="AD63:AI63"/>
    <mergeCell ref="AJ63:AT63"/>
    <mergeCell ref="AU63:AZ63"/>
    <mergeCell ref="BA63:BK63"/>
    <mergeCell ref="BL63:BQ63"/>
    <mergeCell ref="B62:R62"/>
    <mergeCell ref="S62:AC62"/>
    <mergeCell ref="BA65:BK65"/>
    <mergeCell ref="BL65:BQ65"/>
    <mergeCell ref="B64:R64"/>
    <mergeCell ref="S64:AC64"/>
    <mergeCell ref="AD64:AI64"/>
    <mergeCell ref="AJ64:AT64"/>
    <mergeCell ref="AU64:AZ64"/>
    <mergeCell ref="BA64:BK64"/>
    <mergeCell ref="AD66:AI66"/>
    <mergeCell ref="AJ66:AT66"/>
    <mergeCell ref="AU66:AZ66"/>
    <mergeCell ref="BA66:BK66"/>
    <mergeCell ref="BL64:BQ64"/>
    <mergeCell ref="B65:R65"/>
    <mergeCell ref="S65:AC65"/>
    <mergeCell ref="AD65:AI65"/>
    <mergeCell ref="AJ65:AT65"/>
    <mergeCell ref="AU65:AZ65"/>
    <mergeCell ref="BL66:BQ66"/>
    <mergeCell ref="B67:R67"/>
    <mergeCell ref="S67:AC67"/>
    <mergeCell ref="AD67:AI67"/>
    <mergeCell ref="AJ67:AT67"/>
    <mergeCell ref="AU67:AZ67"/>
    <mergeCell ref="BA67:BK67"/>
    <mergeCell ref="BL67:BQ67"/>
    <mergeCell ref="B66:R66"/>
    <mergeCell ref="S66:AC66"/>
    <mergeCell ref="B68:R68"/>
    <mergeCell ref="S68:AC68"/>
    <mergeCell ref="AD68:AI68"/>
    <mergeCell ref="AJ68:AT68"/>
    <mergeCell ref="AU68:AZ68"/>
    <mergeCell ref="BA68:BK68"/>
    <mergeCell ref="AK16:AQ16"/>
    <mergeCell ref="B17:H17"/>
    <mergeCell ref="BL68:BQ68"/>
    <mergeCell ref="B69:R69"/>
    <mergeCell ref="S69:AC69"/>
    <mergeCell ref="AD69:AI69"/>
    <mergeCell ref="AJ69:AT69"/>
    <mergeCell ref="AU69:AZ69"/>
    <mergeCell ref="BA69:BK69"/>
    <mergeCell ref="BL69:BQ69"/>
    <mergeCell ref="B16:H16"/>
    <mergeCell ref="I16:O16"/>
    <mergeCell ref="P16:V16"/>
    <mergeCell ref="W16:AC16"/>
    <mergeCell ref="I17:O17"/>
    <mergeCell ref="P17:V17"/>
    <mergeCell ref="W17:AC17"/>
    <mergeCell ref="AD17:AJ17"/>
    <mergeCell ref="AK17:AQ17"/>
    <mergeCell ref="B19:H19"/>
    <mergeCell ref="I19:O19"/>
    <mergeCell ref="P19:V19"/>
    <mergeCell ref="W19:AC19"/>
    <mergeCell ref="AD19:AJ19"/>
    <mergeCell ref="B18:H18"/>
    <mergeCell ref="I18:O18"/>
    <mergeCell ref="AR16:AX16"/>
    <mergeCell ref="AK19:AQ19"/>
    <mergeCell ref="AR19:AX19"/>
    <mergeCell ref="P18:V18"/>
    <mergeCell ref="W18:AC18"/>
    <mergeCell ref="AD18:AJ18"/>
    <mergeCell ref="AK18:AQ18"/>
    <mergeCell ref="AR18:AX18"/>
    <mergeCell ref="AR17:AX17"/>
    <mergeCell ref="AD16:AJ16"/>
  </mergeCells>
  <printOptions/>
  <pageMargins left="0.7874015748031497" right="0.7874015748031497" top="0.7086614173228347" bottom="0.3937007874015748" header="0.5118110236220472" footer="0.3937007874015748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66"/>
  <sheetViews>
    <sheetView view="pageLayout" zoomScaleSheetLayoutView="100" workbookViewId="0" topLeftCell="A68">
      <selection activeCell="M34" sqref="M34:U34"/>
    </sheetView>
  </sheetViews>
  <sheetFormatPr defaultColWidth="1.25" defaultRowHeight="12" customHeight="1"/>
  <cols>
    <col min="1" max="16384" width="1.25" style="39" customWidth="1"/>
  </cols>
  <sheetData>
    <row r="1" spans="1:69" s="16" customFormat="1" ht="15" customHeight="1">
      <c r="A1" s="16" t="s">
        <v>378</v>
      </c>
      <c r="BQ1" s="33" t="s">
        <v>536</v>
      </c>
    </row>
    <row r="2" s="16" customFormat="1" ht="3.75" customHeight="1" thickBot="1"/>
    <row r="3" spans="2:69" s="16" customFormat="1" ht="15" customHeight="1" thickTop="1">
      <c r="B3" s="192" t="s">
        <v>379</v>
      </c>
      <c r="C3" s="189"/>
      <c r="D3" s="189"/>
      <c r="E3" s="189"/>
      <c r="F3" s="189"/>
      <c r="G3" s="189"/>
      <c r="H3" s="189" t="s">
        <v>380</v>
      </c>
      <c r="I3" s="189"/>
      <c r="J3" s="189"/>
      <c r="K3" s="189"/>
      <c r="L3" s="189"/>
      <c r="M3" s="189"/>
      <c r="N3" s="189"/>
      <c r="O3" s="189" t="s">
        <v>323</v>
      </c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 t="s">
        <v>324</v>
      </c>
      <c r="AF3" s="189"/>
      <c r="AG3" s="189"/>
      <c r="AH3" s="189"/>
      <c r="AI3" s="190"/>
      <c r="AJ3" s="192" t="s">
        <v>379</v>
      </c>
      <c r="AK3" s="189"/>
      <c r="AL3" s="189"/>
      <c r="AM3" s="189"/>
      <c r="AN3" s="189"/>
      <c r="AO3" s="189"/>
      <c r="AP3" s="189" t="s">
        <v>380</v>
      </c>
      <c r="AQ3" s="189"/>
      <c r="AR3" s="189"/>
      <c r="AS3" s="189"/>
      <c r="AT3" s="189"/>
      <c r="AU3" s="189"/>
      <c r="AV3" s="189"/>
      <c r="AW3" s="189" t="s">
        <v>323</v>
      </c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 t="s">
        <v>324</v>
      </c>
      <c r="BN3" s="189"/>
      <c r="BO3" s="189"/>
      <c r="BP3" s="189"/>
      <c r="BQ3" s="190"/>
    </row>
    <row r="4" spans="2:69" ht="15" customHeight="1" thickBot="1">
      <c r="B4" s="156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 t="s">
        <v>321</v>
      </c>
      <c r="P4" s="157"/>
      <c r="Q4" s="157"/>
      <c r="R4" s="157"/>
      <c r="S4" s="157"/>
      <c r="T4" s="157" t="s">
        <v>322</v>
      </c>
      <c r="U4" s="157"/>
      <c r="V4" s="157"/>
      <c r="W4" s="157"/>
      <c r="X4" s="157"/>
      <c r="Y4" s="157" t="s">
        <v>381</v>
      </c>
      <c r="Z4" s="157"/>
      <c r="AA4" s="157"/>
      <c r="AB4" s="157"/>
      <c r="AC4" s="157"/>
      <c r="AD4" s="157"/>
      <c r="AE4" s="157"/>
      <c r="AF4" s="157"/>
      <c r="AG4" s="157"/>
      <c r="AH4" s="157"/>
      <c r="AI4" s="191"/>
      <c r="AJ4" s="156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 t="s">
        <v>321</v>
      </c>
      <c r="AX4" s="157"/>
      <c r="AY4" s="157"/>
      <c r="AZ4" s="157"/>
      <c r="BA4" s="157"/>
      <c r="BB4" s="157" t="s">
        <v>322</v>
      </c>
      <c r="BC4" s="157"/>
      <c r="BD4" s="157"/>
      <c r="BE4" s="157"/>
      <c r="BF4" s="157"/>
      <c r="BG4" s="157" t="s">
        <v>381</v>
      </c>
      <c r="BH4" s="157"/>
      <c r="BI4" s="157"/>
      <c r="BJ4" s="157"/>
      <c r="BK4" s="157"/>
      <c r="BL4" s="157"/>
      <c r="BM4" s="157"/>
      <c r="BN4" s="157"/>
      <c r="BO4" s="157"/>
      <c r="BP4" s="157"/>
      <c r="BQ4" s="191"/>
    </row>
    <row r="5" spans="2:69" ht="12" customHeight="1" thickTop="1">
      <c r="B5" s="153" t="s">
        <v>274</v>
      </c>
      <c r="C5" s="154"/>
      <c r="D5" s="154"/>
      <c r="E5" s="154"/>
      <c r="F5" s="154"/>
      <c r="G5" s="154"/>
      <c r="H5" s="154" t="s">
        <v>382</v>
      </c>
      <c r="I5" s="154"/>
      <c r="J5" s="154"/>
      <c r="K5" s="154"/>
      <c r="L5" s="154"/>
      <c r="M5" s="154"/>
      <c r="N5" s="154"/>
      <c r="O5" s="193">
        <v>654</v>
      </c>
      <c r="P5" s="194"/>
      <c r="Q5" s="194"/>
      <c r="R5" s="194"/>
      <c r="S5" s="194"/>
      <c r="T5" s="193">
        <v>741</v>
      </c>
      <c r="U5" s="194"/>
      <c r="V5" s="194"/>
      <c r="W5" s="194"/>
      <c r="X5" s="183"/>
      <c r="Y5" s="183">
        <f>O5+T5</f>
        <v>1395</v>
      </c>
      <c r="Z5" s="164"/>
      <c r="AA5" s="164"/>
      <c r="AB5" s="164"/>
      <c r="AC5" s="164"/>
      <c r="AD5" s="164"/>
      <c r="AE5" s="193">
        <v>532</v>
      </c>
      <c r="AF5" s="194"/>
      <c r="AG5" s="194"/>
      <c r="AH5" s="194"/>
      <c r="AI5" s="195"/>
      <c r="AJ5" s="153" t="s">
        <v>277</v>
      </c>
      <c r="AK5" s="154"/>
      <c r="AL5" s="154"/>
      <c r="AM5" s="154"/>
      <c r="AN5" s="154"/>
      <c r="AO5" s="154"/>
      <c r="AP5" s="154" t="s">
        <v>440</v>
      </c>
      <c r="AQ5" s="154"/>
      <c r="AR5" s="154"/>
      <c r="AS5" s="154"/>
      <c r="AT5" s="154"/>
      <c r="AU5" s="154"/>
      <c r="AV5" s="154"/>
      <c r="AW5" s="164">
        <v>155</v>
      </c>
      <c r="AX5" s="164"/>
      <c r="AY5" s="164"/>
      <c r="AZ5" s="164"/>
      <c r="BA5" s="164"/>
      <c r="BB5" s="164">
        <v>166</v>
      </c>
      <c r="BC5" s="164"/>
      <c r="BD5" s="164"/>
      <c r="BE5" s="164"/>
      <c r="BF5" s="164"/>
      <c r="BG5" s="164">
        <f>AW5+BB5</f>
        <v>321</v>
      </c>
      <c r="BH5" s="164"/>
      <c r="BI5" s="164"/>
      <c r="BJ5" s="164"/>
      <c r="BK5" s="164"/>
      <c r="BL5" s="164"/>
      <c r="BM5" s="164">
        <v>90</v>
      </c>
      <c r="BN5" s="164"/>
      <c r="BO5" s="164"/>
      <c r="BP5" s="164"/>
      <c r="BQ5" s="182"/>
    </row>
    <row r="6" spans="2:69" ht="12" customHeight="1">
      <c r="B6" s="155"/>
      <c r="C6" s="76"/>
      <c r="D6" s="76"/>
      <c r="E6" s="76"/>
      <c r="F6" s="76"/>
      <c r="G6" s="76"/>
      <c r="H6" s="76" t="s">
        <v>383</v>
      </c>
      <c r="I6" s="76"/>
      <c r="J6" s="76"/>
      <c r="K6" s="76"/>
      <c r="L6" s="76"/>
      <c r="M6" s="76"/>
      <c r="N6" s="76"/>
      <c r="O6" s="146">
        <v>901</v>
      </c>
      <c r="P6" s="147"/>
      <c r="Q6" s="147"/>
      <c r="R6" s="147"/>
      <c r="S6" s="147"/>
      <c r="T6" s="146">
        <v>981</v>
      </c>
      <c r="U6" s="147"/>
      <c r="V6" s="147"/>
      <c r="W6" s="147"/>
      <c r="X6" s="148"/>
      <c r="Y6" s="148">
        <f aca="true" t="shared" si="0" ref="Y6:Y26">O6+T6</f>
        <v>1882</v>
      </c>
      <c r="Z6" s="176"/>
      <c r="AA6" s="176"/>
      <c r="AB6" s="176"/>
      <c r="AC6" s="176"/>
      <c r="AD6" s="176"/>
      <c r="AE6" s="146">
        <v>658</v>
      </c>
      <c r="AF6" s="147"/>
      <c r="AG6" s="147"/>
      <c r="AH6" s="147"/>
      <c r="AI6" s="149"/>
      <c r="AJ6" s="155"/>
      <c r="AK6" s="76"/>
      <c r="AL6" s="76"/>
      <c r="AM6" s="76"/>
      <c r="AN6" s="76"/>
      <c r="AO6" s="76"/>
      <c r="AP6" s="76" t="s">
        <v>441</v>
      </c>
      <c r="AQ6" s="76"/>
      <c r="AR6" s="76"/>
      <c r="AS6" s="76"/>
      <c r="AT6" s="76"/>
      <c r="AU6" s="76"/>
      <c r="AV6" s="76"/>
      <c r="AW6" s="176">
        <v>111</v>
      </c>
      <c r="AX6" s="176"/>
      <c r="AY6" s="176"/>
      <c r="AZ6" s="176"/>
      <c r="BA6" s="176"/>
      <c r="BB6" s="176">
        <v>142</v>
      </c>
      <c r="BC6" s="176"/>
      <c r="BD6" s="176"/>
      <c r="BE6" s="176"/>
      <c r="BF6" s="176"/>
      <c r="BG6" s="176">
        <f aca="true" t="shared" si="1" ref="BG6:BG11">AW6+BB6</f>
        <v>253</v>
      </c>
      <c r="BH6" s="176"/>
      <c r="BI6" s="176"/>
      <c r="BJ6" s="176"/>
      <c r="BK6" s="176"/>
      <c r="BL6" s="176"/>
      <c r="BM6" s="176">
        <v>82</v>
      </c>
      <c r="BN6" s="176"/>
      <c r="BO6" s="176"/>
      <c r="BP6" s="176"/>
      <c r="BQ6" s="177"/>
    </row>
    <row r="7" spans="2:69" ht="12" customHeight="1">
      <c r="B7" s="155"/>
      <c r="C7" s="76"/>
      <c r="D7" s="76"/>
      <c r="E7" s="76"/>
      <c r="F7" s="76"/>
      <c r="G7" s="76"/>
      <c r="H7" s="76" t="s">
        <v>384</v>
      </c>
      <c r="I7" s="76"/>
      <c r="J7" s="76"/>
      <c r="K7" s="76"/>
      <c r="L7" s="76"/>
      <c r="M7" s="76"/>
      <c r="N7" s="76"/>
      <c r="O7" s="146">
        <v>820</v>
      </c>
      <c r="P7" s="147"/>
      <c r="Q7" s="147"/>
      <c r="R7" s="147"/>
      <c r="S7" s="147"/>
      <c r="T7" s="146">
        <v>893</v>
      </c>
      <c r="U7" s="147"/>
      <c r="V7" s="147"/>
      <c r="W7" s="147"/>
      <c r="X7" s="148"/>
      <c r="Y7" s="148">
        <f t="shared" si="0"/>
        <v>1713</v>
      </c>
      <c r="Z7" s="176"/>
      <c r="AA7" s="176"/>
      <c r="AB7" s="176"/>
      <c r="AC7" s="176"/>
      <c r="AD7" s="176"/>
      <c r="AE7" s="146">
        <v>644</v>
      </c>
      <c r="AF7" s="147"/>
      <c r="AG7" s="147"/>
      <c r="AH7" s="147"/>
      <c r="AI7" s="149"/>
      <c r="AJ7" s="155"/>
      <c r="AK7" s="76"/>
      <c r="AL7" s="76"/>
      <c r="AM7" s="76"/>
      <c r="AN7" s="76"/>
      <c r="AO7" s="76"/>
      <c r="AP7" s="76" t="s">
        <v>442</v>
      </c>
      <c r="AQ7" s="76"/>
      <c r="AR7" s="76"/>
      <c r="AS7" s="76"/>
      <c r="AT7" s="76"/>
      <c r="AU7" s="76"/>
      <c r="AV7" s="76"/>
      <c r="AW7" s="176">
        <v>141</v>
      </c>
      <c r="AX7" s="176"/>
      <c r="AY7" s="176"/>
      <c r="AZ7" s="176"/>
      <c r="BA7" s="176"/>
      <c r="BB7" s="176">
        <v>144</v>
      </c>
      <c r="BC7" s="176"/>
      <c r="BD7" s="176"/>
      <c r="BE7" s="176"/>
      <c r="BF7" s="176"/>
      <c r="BG7" s="176">
        <f t="shared" si="1"/>
        <v>285</v>
      </c>
      <c r="BH7" s="176"/>
      <c r="BI7" s="176"/>
      <c r="BJ7" s="176"/>
      <c r="BK7" s="176"/>
      <c r="BL7" s="176"/>
      <c r="BM7" s="176">
        <v>74</v>
      </c>
      <c r="BN7" s="176"/>
      <c r="BO7" s="176"/>
      <c r="BP7" s="176"/>
      <c r="BQ7" s="177"/>
    </row>
    <row r="8" spans="2:69" ht="12" customHeight="1">
      <c r="B8" s="155"/>
      <c r="C8" s="76"/>
      <c r="D8" s="76"/>
      <c r="E8" s="76"/>
      <c r="F8" s="76"/>
      <c r="G8" s="76"/>
      <c r="H8" s="76" t="s">
        <v>385</v>
      </c>
      <c r="I8" s="76"/>
      <c r="J8" s="76"/>
      <c r="K8" s="76"/>
      <c r="L8" s="76"/>
      <c r="M8" s="76"/>
      <c r="N8" s="76"/>
      <c r="O8" s="146">
        <v>105</v>
      </c>
      <c r="P8" s="147"/>
      <c r="Q8" s="147"/>
      <c r="R8" s="147"/>
      <c r="S8" s="147"/>
      <c r="T8" s="146">
        <v>131</v>
      </c>
      <c r="U8" s="147"/>
      <c r="V8" s="147"/>
      <c r="W8" s="147"/>
      <c r="X8" s="148"/>
      <c r="Y8" s="148">
        <f t="shared" si="0"/>
        <v>236</v>
      </c>
      <c r="Z8" s="176"/>
      <c r="AA8" s="176"/>
      <c r="AB8" s="176"/>
      <c r="AC8" s="176"/>
      <c r="AD8" s="176"/>
      <c r="AE8" s="146">
        <v>95</v>
      </c>
      <c r="AF8" s="147"/>
      <c r="AG8" s="147"/>
      <c r="AH8" s="147"/>
      <c r="AI8" s="149"/>
      <c r="AJ8" s="155"/>
      <c r="AK8" s="76"/>
      <c r="AL8" s="76"/>
      <c r="AM8" s="76"/>
      <c r="AN8" s="76"/>
      <c r="AO8" s="76"/>
      <c r="AP8" s="76" t="s">
        <v>443</v>
      </c>
      <c r="AQ8" s="76"/>
      <c r="AR8" s="76"/>
      <c r="AS8" s="76"/>
      <c r="AT8" s="76"/>
      <c r="AU8" s="76"/>
      <c r="AV8" s="76"/>
      <c r="AW8" s="176">
        <v>371</v>
      </c>
      <c r="AX8" s="176"/>
      <c r="AY8" s="176"/>
      <c r="AZ8" s="176"/>
      <c r="BA8" s="176"/>
      <c r="BB8" s="176">
        <v>380</v>
      </c>
      <c r="BC8" s="176"/>
      <c r="BD8" s="176"/>
      <c r="BE8" s="176"/>
      <c r="BF8" s="176"/>
      <c r="BG8" s="176">
        <f t="shared" si="1"/>
        <v>751</v>
      </c>
      <c r="BH8" s="176"/>
      <c r="BI8" s="176"/>
      <c r="BJ8" s="176"/>
      <c r="BK8" s="176"/>
      <c r="BL8" s="176"/>
      <c r="BM8" s="176">
        <v>218</v>
      </c>
      <c r="BN8" s="176"/>
      <c r="BO8" s="176"/>
      <c r="BP8" s="176"/>
      <c r="BQ8" s="177"/>
    </row>
    <row r="9" spans="2:69" ht="12" customHeight="1">
      <c r="B9" s="155"/>
      <c r="C9" s="76"/>
      <c r="D9" s="76"/>
      <c r="E9" s="76"/>
      <c r="F9" s="76"/>
      <c r="G9" s="76"/>
      <c r="H9" s="76" t="s">
        <v>386</v>
      </c>
      <c r="I9" s="76"/>
      <c r="J9" s="76"/>
      <c r="K9" s="76"/>
      <c r="L9" s="76"/>
      <c r="M9" s="76"/>
      <c r="N9" s="76"/>
      <c r="O9" s="146">
        <v>64</v>
      </c>
      <c r="P9" s="147"/>
      <c r="Q9" s="147"/>
      <c r="R9" s="147"/>
      <c r="S9" s="147"/>
      <c r="T9" s="146">
        <v>71</v>
      </c>
      <c r="U9" s="147"/>
      <c r="V9" s="147"/>
      <c r="W9" s="147"/>
      <c r="X9" s="148"/>
      <c r="Y9" s="148">
        <f t="shared" si="0"/>
        <v>135</v>
      </c>
      <c r="Z9" s="176"/>
      <c r="AA9" s="176"/>
      <c r="AB9" s="176"/>
      <c r="AC9" s="176"/>
      <c r="AD9" s="176"/>
      <c r="AE9" s="146">
        <v>63</v>
      </c>
      <c r="AF9" s="147"/>
      <c r="AG9" s="147"/>
      <c r="AH9" s="147"/>
      <c r="AI9" s="149"/>
      <c r="AJ9" s="155"/>
      <c r="AK9" s="76"/>
      <c r="AL9" s="76"/>
      <c r="AM9" s="76"/>
      <c r="AN9" s="76"/>
      <c r="AO9" s="76"/>
      <c r="AP9" s="76" t="s">
        <v>444</v>
      </c>
      <c r="AQ9" s="76"/>
      <c r="AR9" s="76"/>
      <c r="AS9" s="76"/>
      <c r="AT9" s="76"/>
      <c r="AU9" s="76"/>
      <c r="AV9" s="76"/>
      <c r="AW9" s="176">
        <v>213</v>
      </c>
      <c r="AX9" s="176"/>
      <c r="AY9" s="176"/>
      <c r="AZ9" s="176"/>
      <c r="BA9" s="176"/>
      <c r="BB9" s="176">
        <v>241</v>
      </c>
      <c r="BC9" s="176"/>
      <c r="BD9" s="176"/>
      <c r="BE9" s="176"/>
      <c r="BF9" s="176"/>
      <c r="BG9" s="176">
        <f t="shared" si="1"/>
        <v>454</v>
      </c>
      <c r="BH9" s="176"/>
      <c r="BI9" s="176"/>
      <c r="BJ9" s="176"/>
      <c r="BK9" s="176"/>
      <c r="BL9" s="176"/>
      <c r="BM9" s="176">
        <v>155</v>
      </c>
      <c r="BN9" s="176"/>
      <c r="BO9" s="176"/>
      <c r="BP9" s="176"/>
      <c r="BQ9" s="177"/>
    </row>
    <row r="10" spans="2:69" ht="12" customHeight="1">
      <c r="B10" s="155"/>
      <c r="C10" s="76"/>
      <c r="D10" s="76"/>
      <c r="E10" s="76"/>
      <c r="F10" s="76"/>
      <c r="G10" s="76"/>
      <c r="H10" s="76" t="s">
        <v>387</v>
      </c>
      <c r="I10" s="76"/>
      <c r="J10" s="76"/>
      <c r="K10" s="76"/>
      <c r="L10" s="76"/>
      <c r="M10" s="76"/>
      <c r="N10" s="76"/>
      <c r="O10" s="146">
        <v>98</v>
      </c>
      <c r="P10" s="147"/>
      <c r="Q10" s="147"/>
      <c r="R10" s="147"/>
      <c r="S10" s="147"/>
      <c r="T10" s="146">
        <v>106</v>
      </c>
      <c r="U10" s="147"/>
      <c r="V10" s="147"/>
      <c r="W10" s="147"/>
      <c r="X10" s="148"/>
      <c r="Y10" s="148">
        <f t="shared" si="0"/>
        <v>204</v>
      </c>
      <c r="Z10" s="176"/>
      <c r="AA10" s="176"/>
      <c r="AB10" s="176"/>
      <c r="AC10" s="176"/>
      <c r="AD10" s="176"/>
      <c r="AE10" s="146">
        <v>79</v>
      </c>
      <c r="AF10" s="147"/>
      <c r="AG10" s="147"/>
      <c r="AH10" s="147"/>
      <c r="AI10" s="149"/>
      <c r="AJ10" s="155"/>
      <c r="AK10" s="76"/>
      <c r="AL10" s="76"/>
      <c r="AM10" s="76"/>
      <c r="AN10" s="76"/>
      <c r="AO10" s="76"/>
      <c r="AP10" s="76" t="s">
        <v>445</v>
      </c>
      <c r="AQ10" s="76"/>
      <c r="AR10" s="76"/>
      <c r="AS10" s="76"/>
      <c r="AT10" s="76"/>
      <c r="AU10" s="76"/>
      <c r="AV10" s="76"/>
      <c r="AW10" s="176">
        <v>118</v>
      </c>
      <c r="AX10" s="176"/>
      <c r="AY10" s="176"/>
      <c r="AZ10" s="176"/>
      <c r="BA10" s="176"/>
      <c r="BB10" s="176">
        <v>152</v>
      </c>
      <c r="BC10" s="176"/>
      <c r="BD10" s="176"/>
      <c r="BE10" s="176"/>
      <c r="BF10" s="176"/>
      <c r="BG10" s="176">
        <f t="shared" si="1"/>
        <v>270</v>
      </c>
      <c r="BH10" s="176"/>
      <c r="BI10" s="176"/>
      <c r="BJ10" s="176"/>
      <c r="BK10" s="176"/>
      <c r="BL10" s="176"/>
      <c r="BM10" s="176">
        <v>79</v>
      </c>
      <c r="BN10" s="176"/>
      <c r="BO10" s="176"/>
      <c r="BP10" s="176"/>
      <c r="BQ10" s="177"/>
    </row>
    <row r="11" spans="2:69" ht="12" customHeight="1">
      <c r="B11" s="155"/>
      <c r="C11" s="76"/>
      <c r="D11" s="76"/>
      <c r="E11" s="76"/>
      <c r="F11" s="76"/>
      <c r="G11" s="76"/>
      <c r="H11" s="76" t="s">
        <v>388</v>
      </c>
      <c r="I11" s="76"/>
      <c r="J11" s="76"/>
      <c r="K11" s="76"/>
      <c r="L11" s="76"/>
      <c r="M11" s="76"/>
      <c r="N11" s="76"/>
      <c r="O11" s="146">
        <v>112</v>
      </c>
      <c r="P11" s="147"/>
      <c r="Q11" s="147"/>
      <c r="R11" s="147"/>
      <c r="S11" s="147"/>
      <c r="T11" s="146">
        <v>136</v>
      </c>
      <c r="U11" s="147"/>
      <c r="V11" s="147"/>
      <c r="W11" s="147"/>
      <c r="X11" s="148"/>
      <c r="Y11" s="148">
        <f t="shared" si="0"/>
        <v>248</v>
      </c>
      <c r="Z11" s="176"/>
      <c r="AA11" s="176"/>
      <c r="AB11" s="176"/>
      <c r="AC11" s="176"/>
      <c r="AD11" s="176"/>
      <c r="AE11" s="146">
        <v>104</v>
      </c>
      <c r="AF11" s="147"/>
      <c r="AG11" s="147"/>
      <c r="AH11" s="147"/>
      <c r="AI11" s="149"/>
      <c r="AJ11" s="155"/>
      <c r="AK11" s="76"/>
      <c r="AL11" s="76"/>
      <c r="AM11" s="76"/>
      <c r="AN11" s="76"/>
      <c r="AO11" s="76"/>
      <c r="AP11" s="76" t="s">
        <v>446</v>
      </c>
      <c r="AQ11" s="76"/>
      <c r="AR11" s="76"/>
      <c r="AS11" s="76"/>
      <c r="AT11" s="76"/>
      <c r="AU11" s="76"/>
      <c r="AV11" s="76"/>
      <c r="AW11" s="176">
        <v>112</v>
      </c>
      <c r="AX11" s="176"/>
      <c r="AY11" s="176"/>
      <c r="AZ11" s="176"/>
      <c r="BA11" s="176"/>
      <c r="BB11" s="176">
        <v>133</v>
      </c>
      <c r="BC11" s="176"/>
      <c r="BD11" s="176"/>
      <c r="BE11" s="176"/>
      <c r="BF11" s="176"/>
      <c r="BG11" s="176">
        <f t="shared" si="1"/>
        <v>245</v>
      </c>
      <c r="BH11" s="176"/>
      <c r="BI11" s="176"/>
      <c r="BJ11" s="176"/>
      <c r="BK11" s="176"/>
      <c r="BL11" s="176"/>
      <c r="BM11" s="176">
        <v>67</v>
      </c>
      <c r="BN11" s="176"/>
      <c r="BO11" s="176"/>
      <c r="BP11" s="176"/>
      <c r="BQ11" s="177"/>
    </row>
    <row r="12" spans="2:69" ht="12" customHeight="1" thickBot="1">
      <c r="B12" s="155"/>
      <c r="C12" s="76"/>
      <c r="D12" s="76"/>
      <c r="E12" s="76"/>
      <c r="F12" s="76"/>
      <c r="G12" s="76"/>
      <c r="H12" s="76" t="s">
        <v>389</v>
      </c>
      <c r="I12" s="76"/>
      <c r="J12" s="76"/>
      <c r="K12" s="76"/>
      <c r="L12" s="76"/>
      <c r="M12" s="76"/>
      <c r="N12" s="76"/>
      <c r="O12" s="146">
        <v>11</v>
      </c>
      <c r="P12" s="147"/>
      <c r="Q12" s="147"/>
      <c r="R12" s="147"/>
      <c r="S12" s="147"/>
      <c r="T12" s="146">
        <v>18</v>
      </c>
      <c r="U12" s="147"/>
      <c r="V12" s="147"/>
      <c r="W12" s="147"/>
      <c r="X12" s="148"/>
      <c r="Y12" s="148">
        <f t="shared" si="0"/>
        <v>29</v>
      </c>
      <c r="Z12" s="176"/>
      <c r="AA12" s="176"/>
      <c r="AB12" s="176"/>
      <c r="AC12" s="176"/>
      <c r="AD12" s="176"/>
      <c r="AE12" s="146">
        <v>18</v>
      </c>
      <c r="AF12" s="147"/>
      <c r="AG12" s="147"/>
      <c r="AH12" s="147"/>
      <c r="AI12" s="149"/>
      <c r="AJ12" s="156"/>
      <c r="AK12" s="157"/>
      <c r="AL12" s="157"/>
      <c r="AM12" s="157"/>
      <c r="AN12" s="157"/>
      <c r="AO12" s="157"/>
      <c r="AP12" s="157" t="s">
        <v>381</v>
      </c>
      <c r="AQ12" s="157"/>
      <c r="AR12" s="157"/>
      <c r="AS12" s="157"/>
      <c r="AT12" s="157"/>
      <c r="AU12" s="157"/>
      <c r="AV12" s="157"/>
      <c r="AW12" s="163">
        <v>1221</v>
      </c>
      <c r="AX12" s="163"/>
      <c r="AY12" s="163"/>
      <c r="AZ12" s="163"/>
      <c r="BA12" s="163"/>
      <c r="BB12" s="163">
        <v>1358</v>
      </c>
      <c r="BC12" s="163"/>
      <c r="BD12" s="163"/>
      <c r="BE12" s="163"/>
      <c r="BF12" s="163"/>
      <c r="BG12" s="163">
        <f>SUM(BG5:BG11)</f>
        <v>2579</v>
      </c>
      <c r="BH12" s="163"/>
      <c r="BI12" s="163"/>
      <c r="BJ12" s="163"/>
      <c r="BK12" s="163"/>
      <c r="BL12" s="163"/>
      <c r="BM12" s="163">
        <v>765</v>
      </c>
      <c r="BN12" s="163"/>
      <c r="BO12" s="163"/>
      <c r="BP12" s="163"/>
      <c r="BQ12" s="178"/>
    </row>
    <row r="13" spans="2:69" ht="12" customHeight="1" thickTop="1">
      <c r="B13" s="155"/>
      <c r="C13" s="76"/>
      <c r="D13" s="76"/>
      <c r="E13" s="76"/>
      <c r="F13" s="76"/>
      <c r="G13" s="76"/>
      <c r="H13" s="76" t="s">
        <v>390</v>
      </c>
      <c r="I13" s="76"/>
      <c r="J13" s="76"/>
      <c r="K13" s="76"/>
      <c r="L13" s="76"/>
      <c r="M13" s="76"/>
      <c r="N13" s="76"/>
      <c r="O13" s="146">
        <v>83</v>
      </c>
      <c r="P13" s="147"/>
      <c r="Q13" s="147"/>
      <c r="R13" s="147"/>
      <c r="S13" s="147"/>
      <c r="T13" s="146">
        <v>96</v>
      </c>
      <c r="U13" s="147"/>
      <c r="V13" s="147"/>
      <c r="W13" s="147"/>
      <c r="X13" s="148"/>
      <c r="Y13" s="148">
        <f t="shared" si="0"/>
        <v>179</v>
      </c>
      <c r="Z13" s="176"/>
      <c r="AA13" s="176"/>
      <c r="AB13" s="176"/>
      <c r="AC13" s="176"/>
      <c r="AD13" s="176"/>
      <c r="AE13" s="146">
        <v>78</v>
      </c>
      <c r="AF13" s="147"/>
      <c r="AG13" s="147"/>
      <c r="AH13" s="147"/>
      <c r="AI13" s="149"/>
      <c r="AJ13" s="153" t="s">
        <v>278</v>
      </c>
      <c r="AK13" s="154"/>
      <c r="AL13" s="154"/>
      <c r="AM13" s="154"/>
      <c r="AN13" s="154"/>
      <c r="AO13" s="154"/>
      <c r="AP13" s="154" t="s">
        <v>447</v>
      </c>
      <c r="AQ13" s="154"/>
      <c r="AR13" s="154"/>
      <c r="AS13" s="154"/>
      <c r="AT13" s="154"/>
      <c r="AU13" s="154"/>
      <c r="AV13" s="154"/>
      <c r="AW13" s="164">
        <v>89</v>
      </c>
      <c r="AX13" s="164"/>
      <c r="AY13" s="164"/>
      <c r="AZ13" s="164"/>
      <c r="BA13" s="164"/>
      <c r="BB13" s="164">
        <v>80</v>
      </c>
      <c r="BC13" s="164"/>
      <c r="BD13" s="164"/>
      <c r="BE13" s="164"/>
      <c r="BF13" s="164"/>
      <c r="BG13" s="164">
        <f>BB13+AW13</f>
        <v>169</v>
      </c>
      <c r="BH13" s="164"/>
      <c r="BI13" s="164"/>
      <c r="BJ13" s="164"/>
      <c r="BK13" s="164"/>
      <c r="BL13" s="164"/>
      <c r="BM13" s="164">
        <v>63</v>
      </c>
      <c r="BN13" s="164"/>
      <c r="BO13" s="164"/>
      <c r="BP13" s="164"/>
      <c r="BQ13" s="182"/>
    </row>
    <row r="14" spans="2:69" ht="12" customHeight="1">
      <c r="B14" s="155"/>
      <c r="C14" s="76"/>
      <c r="D14" s="76"/>
      <c r="E14" s="76"/>
      <c r="F14" s="76"/>
      <c r="G14" s="76"/>
      <c r="H14" s="76" t="s">
        <v>391</v>
      </c>
      <c r="I14" s="76"/>
      <c r="J14" s="76"/>
      <c r="K14" s="76"/>
      <c r="L14" s="76"/>
      <c r="M14" s="76"/>
      <c r="N14" s="76"/>
      <c r="O14" s="146">
        <v>54</v>
      </c>
      <c r="P14" s="147"/>
      <c r="Q14" s="147"/>
      <c r="R14" s="147"/>
      <c r="S14" s="147"/>
      <c r="T14" s="146">
        <v>71</v>
      </c>
      <c r="U14" s="147"/>
      <c r="V14" s="147"/>
      <c r="W14" s="147"/>
      <c r="X14" s="148"/>
      <c r="Y14" s="148">
        <f t="shared" si="0"/>
        <v>125</v>
      </c>
      <c r="Z14" s="176"/>
      <c r="AA14" s="176"/>
      <c r="AB14" s="176"/>
      <c r="AC14" s="176"/>
      <c r="AD14" s="176"/>
      <c r="AE14" s="146">
        <v>61</v>
      </c>
      <c r="AF14" s="147"/>
      <c r="AG14" s="147"/>
      <c r="AH14" s="147"/>
      <c r="AI14" s="149"/>
      <c r="AJ14" s="155"/>
      <c r="AK14" s="76"/>
      <c r="AL14" s="76"/>
      <c r="AM14" s="76"/>
      <c r="AN14" s="76"/>
      <c r="AO14" s="76"/>
      <c r="AP14" s="76" t="s">
        <v>448</v>
      </c>
      <c r="AQ14" s="76"/>
      <c r="AR14" s="76"/>
      <c r="AS14" s="76"/>
      <c r="AT14" s="76"/>
      <c r="AU14" s="76"/>
      <c r="AV14" s="76"/>
      <c r="AW14" s="176">
        <v>207</v>
      </c>
      <c r="AX14" s="176"/>
      <c r="AY14" s="176"/>
      <c r="AZ14" s="176"/>
      <c r="BA14" s="176"/>
      <c r="BB14" s="176">
        <v>270</v>
      </c>
      <c r="BC14" s="176"/>
      <c r="BD14" s="176"/>
      <c r="BE14" s="176"/>
      <c r="BF14" s="176"/>
      <c r="BG14" s="164">
        <f>BB14+AW14</f>
        <v>477</v>
      </c>
      <c r="BH14" s="164"/>
      <c r="BI14" s="164"/>
      <c r="BJ14" s="164"/>
      <c r="BK14" s="164"/>
      <c r="BL14" s="164"/>
      <c r="BM14" s="176">
        <v>183</v>
      </c>
      <c r="BN14" s="176"/>
      <c r="BO14" s="176"/>
      <c r="BP14" s="176"/>
      <c r="BQ14" s="177"/>
    </row>
    <row r="15" spans="2:69" ht="12" customHeight="1">
      <c r="B15" s="155"/>
      <c r="C15" s="76"/>
      <c r="D15" s="76"/>
      <c r="E15" s="76"/>
      <c r="F15" s="76"/>
      <c r="G15" s="76"/>
      <c r="H15" s="76" t="s">
        <v>392</v>
      </c>
      <c r="I15" s="76"/>
      <c r="J15" s="76"/>
      <c r="K15" s="76"/>
      <c r="L15" s="76"/>
      <c r="M15" s="76"/>
      <c r="N15" s="76"/>
      <c r="O15" s="146">
        <v>150</v>
      </c>
      <c r="P15" s="147"/>
      <c r="Q15" s="147"/>
      <c r="R15" s="147"/>
      <c r="S15" s="147"/>
      <c r="T15" s="146">
        <v>181</v>
      </c>
      <c r="U15" s="147"/>
      <c r="V15" s="147"/>
      <c r="W15" s="147"/>
      <c r="X15" s="148"/>
      <c r="Y15" s="148">
        <f t="shared" si="0"/>
        <v>331</v>
      </c>
      <c r="Z15" s="176"/>
      <c r="AA15" s="176"/>
      <c r="AB15" s="176"/>
      <c r="AC15" s="176"/>
      <c r="AD15" s="176"/>
      <c r="AE15" s="146">
        <v>134</v>
      </c>
      <c r="AF15" s="147"/>
      <c r="AG15" s="147"/>
      <c r="AH15" s="147"/>
      <c r="AI15" s="149"/>
      <c r="AJ15" s="155"/>
      <c r="AK15" s="76"/>
      <c r="AL15" s="76"/>
      <c r="AM15" s="76"/>
      <c r="AN15" s="76"/>
      <c r="AO15" s="76"/>
      <c r="AP15" s="76" t="s">
        <v>449</v>
      </c>
      <c r="AQ15" s="76"/>
      <c r="AR15" s="76"/>
      <c r="AS15" s="76"/>
      <c r="AT15" s="76"/>
      <c r="AU15" s="76"/>
      <c r="AV15" s="76"/>
      <c r="AW15" s="176">
        <v>395</v>
      </c>
      <c r="AX15" s="176"/>
      <c r="AY15" s="176"/>
      <c r="AZ15" s="176"/>
      <c r="BA15" s="176"/>
      <c r="BB15" s="176">
        <v>417</v>
      </c>
      <c r="BC15" s="176"/>
      <c r="BD15" s="176"/>
      <c r="BE15" s="176"/>
      <c r="BF15" s="176"/>
      <c r="BG15" s="164">
        <f>BB15+AW15</f>
        <v>812</v>
      </c>
      <c r="BH15" s="164"/>
      <c r="BI15" s="164"/>
      <c r="BJ15" s="164"/>
      <c r="BK15" s="164"/>
      <c r="BL15" s="164"/>
      <c r="BM15" s="176">
        <v>240</v>
      </c>
      <c r="BN15" s="176"/>
      <c r="BO15" s="176"/>
      <c r="BP15" s="176"/>
      <c r="BQ15" s="177"/>
    </row>
    <row r="16" spans="2:69" ht="12" customHeight="1">
      <c r="B16" s="155"/>
      <c r="C16" s="76"/>
      <c r="D16" s="76"/>
      <c r="E16" s="76"/>
      <c r="F16" s="76"/>
      <c r="G16" s="76"/>
      <c r="H16" s="76" t="s">
        <v>393</v>
      </c>
      <c r="I16" s="76"/>
      <c r="J16" s="76"/>
      <c r="K16" s="76"/>
      <c r="L16" s="76"/>
      <c r="M16" s="76"/>
      <c r="N16" s="76"/>
      <c r="O16" s="146">
        <v>120</v>
      </c>
      <c r="P16" s="147"/>
      <c r="Q16" s="147"/>
      <c r="R16" s="147"/>
      <c r="S16" s="147"/>
      <c r="T16" s="146">
        <v>132</v>
      </c>
      <c r="U16" s="147"/>
      <c r="V16" s="147"/>
      <c r="W16" s="147"/>
      <c r="X16" s="148"/>
      <c r="Y16" s="148">
        <f t="shared" si="0"/>
        <v>252</v>
      </c>
      <c r="Z16" s="176"/>
      <c r="AA16" s="176"/>
      <c r="AB16" s="176"/>
      <c r="AC16" s="176"/>
      <c r="AD16" s="176"/>
      <c r="AE16" s="146">
        <v>124</v>
      </c>
      <c r="AF16" s="147"/>
      <c r="AG16" s="147"/>
      <c r="AH16" s="147"/>
      <c r="AI16" s="149"/>
      <c r="AJ16" s="155"/>
      <c r="AK16" s="76"/>
      <c r="AL16" s="76"/>
      <c r="AM16" s="76"/>
      <c r="AN16" s="76"/>
      <c r="AO16" s="76"/>
      <c r="AP16" s="76" t="s">
        <v>450</v>
      </c>
      <c r="AQ16" s="76"/>
      <c r="AR16" s="76"/>
      <c r="AS16" s="76"/>
      <c r="AT16" s="76"/>
      <c r="AU16" s="76"/>
      <c r="AV16" s="76"/>
      <c r="AW16" s="176">
        <v>217</v>
      </c>
      <c r="AX16" s="176"/>
      <c r="AY16" s="176"/>
      <c r="AZ16" s="176"/>
      <c r="BA16" s="176"/>
      <c r="BB16" s="176">
        <v>225</v>
      </c>
      <c r="BC16" s="176"/>
      <c r="BD16" s="176"/>
      <c r="BE16" s="176"/>
      <c r="BF16" s="176"/>
      <c r="BG16" s="164">
        <f>BB16+AW16</f>
        <v>442</v>
      </c>
      <c r="BH16" s="164"/>
      <c r="BI16" s="164"/>
      <c r="BJ16" s="164"/>
      <c r="BK16" s="164"/>
      <c r="BL16" s="164"/>
      <c r="BM16" s="176">
        <v>109</v>
      </c>
      <c r="BN16" s="176"/>
      <c r="BO16" s="176"/>
      <c r="BP16" s="176"/>
      <c r="BQ16" s="177"/>
    </row>
    <row r="17" spans="2:69" ht="12" customHeight="1">
      <c r="B17" s="155"/>
      <c r="C17" s="76"/>
      <c r="D17" s="76"/>
      <c r="E17" s="76"/>
      <c r="F17" s="76"/>
      <c r="G17" s="76"/>
      <c r="H17" s="76" t="s">
        <v>394</v>
      </c>
      <c r="I17" s="76"/>
      <c r="J17" s="76"/>
      <c r="K17" s="76"/>
      <c r="L17" s="76"/>
      <c r="M17" s="76"/>
      <c r="N17" s="76"/>
      <c r="O17" s="146">
        <v>53</v>
      </c>
      <c r="P17" s="147"/>
      <c r="Q17" s="147"/>
      <c r="R17" s="147"/>
      <c r="S17" s="147"/>
      <c r="T17" s="146">
        <v>66</v>
      </c>
      <c r="U17" s="147"/>
      <c r="V17" s="147"/>
      <c r="W17" s="147"/>
      <c r="X17" s="148"/>
      <c r="Y17" s="148">
        <f t="shared" si="0"/>
        <v>119</v>
      </c>
      <c r="Z17" s="176"/>
      <c r="AA17" s="176"/>
      <c r="AB17" s="176"/>
      <c r="AC17" s="176"/>
      <c r="AD17" s="176"/>
      <c r="AE17" s="146">
        <v>50</v>
      </c>
      <c r="AF17" s="147"/>
      <c r="AG17" s="147"/>
      <c r="AH17" s="147"/>
      <c r="AI17" s="149"/>
      <c r="AJ17" s="155"/>
      <c r="AK17" s="76"/>
      <c r="AL17" s="76"/>
      <c r="AM17" s="76"/>
      <c r="AN17" s="76"/>
      <c r="AO17" s="76"/>
      <c r="AP17" s="76" t="s">
        <v>451</v>
      </c>
      <c r="AQ17" s="76"/>
      <c r="AR17" s="76"/>
      <c r="AS17" s="76"/>
      <c r="AT17" s="76"/>
      <c r="AU17" s="76"/>
      <c r="AV17" s="76"/>
      <c r="AW17" s="176">
        <v>253</v>
      </c>
      <c r="AX17" s="176"/>
      <c r="AY17" s="176"/>
      <c r="AZ17" s="176"/>
      <c r="BA17" s="176"/>
      <c r="BB17" s="176">
        <v>276</v>
      </c>
      <c r="BC17" s="176"/>
      <c r="BD17" s="176"/>
      <c r="BE17" s="176"/>
      <c r="BF17" s="176"/>
      <c r="BG17" s="164">
        <f>BB17+AW17</f>
        <v>529</v>
      </c>
      <c r="BH17" s="164"/>
      <c r="BI17" s="164"/>
      <c r="BJ17" s="164"/>
      <c r="BK17" s="164"/>
      <c r="BL17" s="164"/>
      <c r="BM17" s="176">
        <v>158</v>
      </c>
      <c r="BN17" s="176"/>
      <c r="BO17" s="176"/>
      <c r="BP17" s="176"/>
      <c r="BQ17" s="177"/>
    </row>
    <row r="18" spans="2:69" ht="12" customHeight="1" thickBot="1">
      <c r="B18" s="155"/>
      <c r="C18" s="76"/>
      <c r="D18" s="76"/>
      <c r="E18" s="76"/>
      <c r="F18" s="76"/>
      <c r="G18" s="76"/>
      <c r="H18" s="76" t="s">
        <v>395</v>
      </c>
      <c r="I18" s="76"/>
      <c r="J18" s="76"/>
      <c r="K18" s="76"/>
      <c r="L18" s="76"/>
      <c r="M18" s="76"/>
      <c r="N18" s="76"/>
      <c r="O18" s="146">
        <v>71</v>
      </c>
      <c r="P18" s="147"/>
      <c r="Q18" s="147"/>
      <c r="R18" s="147"/>
      <c r="S18" s="147"/>
      <c r="T18" s="146">
        <v>90</v>
      </c>
      <c r="U18" s="147"/>
      <c r="V18" s="147"/>
      <c r="W18" s="147"/>
      <c r="X18" s="148"/>
      <c r="Y18" s="148">
        <f t="shared" si="0"/>
        <v>161</v>
      </c>
      <c r="Z18" s="176"/>
      <c r="AA18" s="176"/>
      <c r="AB18" s="176"/>
      <c r="AC18" s="176"/>
      <c r="AD18" s="176"/>
      <c r="AE18" s="146">
        <v>68</v>
      </c>
      <c r="AF18" s="147"/>
      <c r="AG18" s="147"/>
      <c r="AH18" s="147"/>
      <c r="AI18" s="149"/>
      <c r="AJ18" s="156"/>
      <c r="AK18" s="157"/>
      <c r="AL18" s="157"/>
      <c r="AM18" s="157"/>
      <c r="AN18" s="157"/>
      <c r="AO18" s="157"/>
      <c r="AP18" s="157" t="s">
        <v>381</v>
      </c>
      <c r="AQ18" s="157"/>
      <c r="AR18" s="157"/>
      <c r="AS18" s="157"/>
      <c r="AT18" s="157"/>
      <c r="AU18" s="157"/>
      <c r="AV18" s="157"/>
      <c r="AW18" s="179">
        <v>1161</v>
      </c>
      <c r="AX18" s="180"/>
      <c r="AY18" s="180"/>
      <c r="AZ18" s="180"/>
      <c r="BA18" s="180"/>
      <c r="BB18" s="179">
        <v>1268</v>
      </c>
      <c r="BC18" s="180"/>
      <c r="BD18" s="180"/>
      <c r="BE18" s="180"/>
      <c r="BF18" s="180"/>
      <c r="BG18" s="179">
        <f>SUM(BG13:BG17)</f>
        <v>2429</v>
      </c>
      <c r="BH18" s="180"/>
      <c r="BI18" s="180"/>
      <c r="BJ18" s="180"/>
      <c r="BK18" s="180"/>
      <c r="BL18" s="180"/>
      <c r="BM18" s="179">
        <v>753</v>
      </c>
      <c r="BN18" s="180"/>
      <c r="BO18" s="180"/>
      <c r="BP18" s="180"/>
      <c r="BQ18" s="181"/>
    </row>
    <row r="19" spans="2:69" ht="12" customHeight="1" thickTop="1">
      <c r="B19" s="155"/>
      <c r="C19" s="76"/>
      <c r="D19" s="76"/>
      <c r="E19" s="76"/>
      <c r="F19" s="76"/>
      <c r="G19" s="76"/>
      <c r="H19" s="76" t="s">
        <v>396</v>
      </c>
      <c r="I19" s="76"/>
      <c r="J19" s="76"/>
      <c r="K19" s="76"/>
      <c r="L19" s="76"/>
      <c r="M19" s="76"/>
      <c r="N19" s="76"/>
      <c r="O19" s="146">
        <v>400</v>
      </c>
      <c r="P19" s="147"/>
      <c r="Q19" s="147"/>
      <c r="R19" s="147"/>
      <c r="S19" s="147"/>
      <c r="T19" s="146">
        <v>455</v>
      </c>
      <c r="U19" s="147"/>
      <c r="V19" s="147"/>
      <c r="W19" s="147"/>
      <c r="X19" s="148"/>
      <c r="Y19" s="148">
        <f t="shared" si="0"/>
        <v>855</v>
      </c>
      <c r="Z19" s="176"/>
      <c r="AA19" s="176"/>
      <c r="AB19" s="176"/>
      <c r="AC19" s="176"/>
      <c r="AD19" s="176"/>
      <c r="AE19" s="146">
        <v>330</v>
      </c>
      <c r="AF19" s="147"/>
      <c r="AG19" s="147"/>
      <c r="AH19" s="147"/>
      <c r="AI19" s="149"/>
      <c r="AJ19" s="153" t="s">
        <v>279</v>
      </c>
      <c r="AK19" s="154"/>
      <c r="AL19" s="154"/>
      <c r="AM19" s="154"/>
      <c r="AN19" s="154"/>
      <c r="AO19" s="154"/>
      <c r="AP19" s="154" t="s">
        <v>452</v>
      </c>
      <c r="AQ19" s="154"/>
      <c r="AR19" s="154"/>
      <c r="AS19" s="154"/>
      <c r="AT19" s="154"/>
      <c r="AU19" s="154"/>
      <c r="AV19" s="154"/>
      <c r="AW19" s="164">
        <v>94</v>
      </c>
      <c r="AX19" s="164"/>
      <c r="AY19" s="164"/>
      <c r="AZ19" s="164"/>
      <c r="BA19" s="164"/>
      <c r="BB19" s="164">
        <v>93</v>
      </c>
      <c r="BC19" s="164"/>
      <c r="BD19" s="164"/>
      <c r="BE19" s="164"/>
      <c r="BF19" s="164"/>
      <c r="BG19" s="164">
        <f aca="true" t="shared" si="2" ref="BG19:BG24">AW19+BB19</f>
        <v>187</v>
      </c>
      <c r="BH19" s="164"/>
      <c r="BI19" s="164"/>
      <c r="BJ19" s="164"/>
      <c r="BK19" s="164"/>
      <c r="BL19" s="164"/>
      <c r="BM19" s="164">
        <v>50</v>
      </c>
      <c r="BN19" s="164"/>
      <c r="BO19" s="164"/>
      <c r="BP19" s="164"/>
      <c r="BQ19" s="182"/>
    </row>
    <row r="20" spans="2:69" ht="12" customHeight="1">
      <c r="B20" s="155"/>
      <c r="C20" s="76"/>
      <c r="D20" s="76"/>
      <c r="E20" s="76"/>
      <c r="F20" s="76"/>
      <c r="G20" s="76"/>
      <c r="H20" s="76" t="s">
        <v>397</v>
      </c>
      <c r="I20" s="76"/>
      <c r="J20" s="76"/>
      <c r="K20" s="76"/>
      <c r="L20" s="76"/>
      <c r="M20" s="76"/>
      <c r="N20" s="76"/>
      <c r="O20" s="146">
        <v>1576</v>
      </c>
      <c r="P20" s="147"/>
      <c r="Q20" s="147"/>
      <c r="R20" s="147"/>
      <c r="S20" s="147"/>
      <c r="T20" s="146">
        <v>1734</v>
      </c>
      <c r="U20" s="147"/>
      <c r="V20" s="147"/>
      <c r="W20" s="147"/>
      <c r="X20" s="148"/>
      <c r="Y20" s="148">
        <f t="shared" si="0"/>
        <v>3310</v>
      </c>
      <c r="Z20" s="176"/>
      <c r="AA20" s="176"/>
      <c r="AB20" s="176"/>
      <c r="AC20" s="176"/>
      <c r="AD20" s="176"/>
      <c r="AE20" s="146">
        <v>1188</v>
      </c>
      <c r="AF20" s="147"/>
      <c r="AG20" s="147"/>
      <c r="AH20" s="147"/>
      <c r="AI20" s="149"/>
      <c r="AJ20" s="155"/>
      <c r="AK20" s="76"/>
      <c r="AL20" s="76"/>
      <c r="AM20" s="76"/>
      <c r="AN20" s="76"/>
      <c r="AO20" s="76"/>
      <c r="AP20" s="76" t="s">
        <v>453</v>
      </c>
      <c r="AQ20" s="76"/>
      <c r="AR20" s="76"/>
      <c r="AS20" s="76"/>
      <c r="AT20" s="76"/>
      <c r="AU20" s="76"/>
      <c r="AV20" s="76"/>
      <c r="AW20" s="176">
        <v>93</v>
      </c>
      <c r="AX20" s="176"/>
      <c r="AY20" s="176"/>
      <c r="AZ20" s="176"/>
      <c r="BA20" s="176"/>
      <c r="BB20" s="176">
        <v>99</v>
      </c>
      <c r="BC20" s="176"/>
      <c r="BD20" s="176"/>
      <c r="BE20" s="176"/>
      <c r="BF20" s="176"/>
      <c r="BG20" s="164">
        <f t="shared" si="2"/>
        <v>192</v>
      </c>
      <c r="BH20" s="164"/>
      <c r="BI20" s="164"/>
      <c r="BJ20" s="164"/>
      <c r="BK20" s="164"/>
      <c r="BL20" s="164"/>
      <c r="BM20" s="176">
        <v>55</v>
      </c>
      <c r="BN20" s="176"/>
      <c r="BO20" s="176"/>
      <c r="BP20" s="176"/>
      <c r="BQ20" s="177"/>
    </row>
    <row r="21" spans="2:69" ht="12" customHeight="1">
      <c r="B21" s="155"/>
      <c r="C21" s="76"/>
      <c r="D21" s="76"/>
      <c r="E21" s="76"/>
      <c r="F21" s="76"/>
      <c r="G21" s="76"/>
      <c r="H21" s="76" t="s">
        <v>398</v>
      </c>
      <c r="I21" s="76"/>
      <c r="J21" s="76"/>
      <c r="K21" s="76"/>
      <c r="L21" s="76"/>
      <c r="M21" s="76"/>
      <c r="N21" s="76"/>
      <c r="O21" s="146">
        <v>554</v>
      </c>
      <c r="P21" s="147"/>
      <c r="Q21" s="147"/>
      <c r="R21" s="147"/>
      <c r="S21" s="147"/>
      <c r="T21" s="146">
        <v>608</v>
      </c>
      <c r="U21" s="147"/>
      <c r="V21" s="147"/>
      <c r="W21" s="147"/>
      <c r="X21" s="148"/>
      <c r="Y21" s="148">
        <f t="shared" si="0"/>
        <v>1162</v>
      </c>
      <c r="Z21" s="176"/>
      <c r="AA21" s="176"/>
      <c r="AB21" s="176"/>
      <c r="AC21" s="176"/>
      <c r="AD21" s="176"/>
      <c r="AE21" s="146">
        <v>491</v>
      </c>
      <c r="AF21" s="147"/>
      <c r="AG21" s="147"/>
      <c r="AH21" s="147"/>
      <c r="AI21" s="149"/>
      <c r="AJ21" s="155"/>
      <c r="AK21" s="76"/>
      <c r="AL21" s="76"/>
      <c r="AM21" s="76"/>
      <c r="AN21" s="76"/>
      <c r="AO21" s="76"/>
      <c r="AP21" s="76" t="s">
        <v>454</v>
      </c>
      <c r="AQ21" s="76"/>
      <c r="AR21" s="76"/>
      <c r="AS21" s="76"/>
      <c r="AT21" s="76"/>
      <c r="AU21" s="76"/>
      <c r="AV21" s="76"/>
      <c r="AW21" s="176">
        <v>212</v>
      </c>
      <c r="AX21" s="176"/>
      <c r="AY21" s="176"/>
      <c r="AZ21" s="176"/>
      <c r="BA21" s="176"/>
      <c r="BB21" s="176">
        <v>255</v>
      </c>
      <c r="BC21" s="176"/>
      <c r="BD21" s="176"/>
      <c r="BE21" s="176"/>
      <c r="BF21" s="176"/>
      <c r="BG21" s="164">
        <f t="shared" si="2"/>
        <v>467</v>
      </c>
      <c r="BH21" s="164"/>
      <c r="BI21" s="164"/>
      <c r="BJ21" s="164"/>
      <c r="BK21" s="164"/>
      <c r="BL21" s="164"/>
      <c r="BM21" s="176">
        <v>125</v>
      </c>
      <c r="BN21" s="176"/>
      <c r="BO21" s="176"/>
      <c r="BP21" s="176"/>
      <c r="BQ21" s="177"/>
    </row>
    <row r="22" spans="2:69" ht="12" customHeight="1">
      <c r="B22" s="155"/>
      <c r="C22" s="76"/>
      <c r="D22" s="76"/>
      <c r="E22" s="76"/>
      <c r="F22" s="76"/>
      <c r="G22" s="76"/>
      <c r="H22" s="76" t="s">
        <v>399</v>
      </c>
      <c r="I22" s="76"/>
      <c r="J22" s="76"/>
      <c r="K22" s="76"/>
      <c r="L22" s="76"/>
      <c r="M22" s="76"/>
      <c r="N22" s="76"/>
      <c r="O22" s="146">
        <v>445</v>
      </c>
      <c r="P22" s="147"/>
      <c r="Q22" s="147"/>
      <c r="R22" s="147"/>
      <c r="S22" s="147"/>
      <c r="T22" s="146">
        <v>512</v>
      </c>
      <c r="U22" s="147"/>
      <c r="V22" s="147"/>
      <c r="W22" s="147"/>
      <c r="X22" s="148"/>
      <c r="Y22" s="148">
        <f t="shared" si="0"/>
        <v>957</v>
      </c>
      <c r="Z22" s="176"/>
      <c r="AA22" s="176"/>
      <c r="AB22" s="176"/>
      <c r="AC22" s="176"/>
      <c r="AD22" s="176"/>
      <c r="AE22" s="146">
        <v>345</v>
      </c>
      <c r="AF22" s="147"/>
      <c r="AG22" s="147"/>
      <c r="AH22" s="147"/>
      <c r="AI22" s="149"/>
      <c r="AJ22" s="155"/>
      <c r="AK22" s="76"/>
      <c r="AL22" s="76"/>
      <c r="AM22" s="76"/>
      <c r="AN22" s="76"/>
      <c r="AO22" s="76"/>
      <c r="AP22" s="76" t="s">
        <v>455</v>
      </c>
      <c r="AQ22" s="76"/>
      <c r="AR22" s="76"/>
      <c r="AS22" s="76"/>
      <c r="AT22" s="76"/>
      <c r="AU22" s="76"/>
      <c r="AV22" s="76"/>
      <c r="AW22" s="176">
        <v>242</v>
      </c>
      <c r="AX22" s="176"/>
      <c r="AY22" s="176"/>
      <c r="AZ22" s="176"/>
      <c r="BA22" s="176"/>
      <c r="BB22" s="176">
        <v>272</v>
      </c>
      <c r="BC22" s="176"/>
      <c r="BD22" s="176"/>
      <c r="BE22" s="176"/>
      <c r="BF22" s="176"/>
      <c r="BG22" s="164">
        <f t="shared" si="2"/>
        <v>514</v>
      </c>
      <c r="BH22" s="164"/>
      <c r="BI22" s="164"/>
      <c r="BJ22" s="164"/>
      <c r="BK22" s="164"/>
      <c r="BL22" s="164"/>
      <c r="BM22" s="176">
        <v>139</v>
      </c>
      <c r="BN22" s="176"/>
      <c r="BO22" s="176"/>
      <c r="BP22" s="176"/>
      <c r="BQ22" s="177"/>
    </row>
    <row r="23" spans="2:69" ht="12" customHeight="1">
      <c r="B23" s="155"/>
      <c r="C23" s="76"/>
      <c r="D23" s="76"/>
      <c r="E23" s="76"/>
      <c r="F23" s="76"/>
      <c r="G23" s="76"/>
      <c r="H23" s="76" t="s">
        <v>400</v>
      </c>
      <c r="I23" s="76"/>
      <c r="J23" s="76"/>
      <c r="K23" s="76"/>
      <c r="L23" s="76"/>
      <c r="M23" s="76"/>
      <c r="N23" s="76"/>
      <c r="O23" s="146">
        <v>924</v>
      </c>
      <c r="P23" s="147"/>
      <c r="Q23" s="147"/>
      <c r="R23" s="147"/>
      <c r="S23" s="147"/>
      <c r="T23" s="146">
        <v>923</v>
      </c>
      <c r="U23" s="147"/>
      <c r="V23" s="147"/>
      <c r="W23" s="147"/>
      <c r="X23" s="148"/>
      <c r="Y23" s="148">
        <f t="shared" si="0"/>
        <v>1847</v>
      </c>
      <c r="Z23" s="176"/>
      <c r="AA23" s="176"/>
      <c r="AB23" s="176"/>
      <c r="AC23" s="176"/>
      <c r="AD23" s="176"/>
      <c r="AE23" s="146">
        <v>633</v>
      </c>
      <c r="AF23" s="147"/>
      <c r="AG23" s="147"/>
      <c r="AH23" s="147"/>
      <c r="AI23" s="149"/>
      <c r="AJ23" s="155"/>
      <c r="AK23" s="76"/>
      <c r="AL23" s="76"/>
      <c r="AM23" s="76"/>
      <c r="AN23" s="76"/>
      <c r="AO23" s="76"/>
      <c r="AP23" s="76" t="s">
        <v>456</v>
      </c>
      <c r="AQ23" s="76"/>
      <c r="AR23" s="76"/>
      <c r="AS23" s="76"/>
      <c r="AT23" s="76"/>
      <c r="AU23" s="76"/>
      <c r="AV23" s="76"/>
      <c r="AW23" s="176">
        <v>105</v>
      </c>
      <c r="AX23" s="176"/>
      <c r="AY23" s="176"/>
      <c r="AZ23" s="176"/>
      <c r="BA23" s="176"/>
      <c r="BB23" s="176">
        <v>106</v>
      </c>
      <c r="BC23" s="176"/>
      <c r="BD23" s="176"/>
      <c r="BE23" s="176"/>
      <c r="BF23" s="176"/>
      <c r="BG23" s="164">
        <f t="shared" si="2"/>
        <v>211</v>
      </c>
      <c r="BH23" s="164"/>
      <c r="BI23" s="164"/>
      <c r="BJ23" s="164"/>
      <c r="BK23" s="164"/>
      <c r="BL23" s="164"/>
      <c r="BM23" s="176">
        <v>66</v>
      </c>
      <c r="BN23" s="176"/>
      <c r="BO23" s="176"/>
      <c r="BP23" s="176"/>
      <c r="BQ23" s="177"/>
    </row>
    <row r="24" spans="2:69" ht="12" customHeight="1">
      <c r="B24" s="155"/>
      <c r="C24" s="76"/>
      <c r="D24" s="76"/>
      <c r="E24" s="76"/>
      <c r="F24" s="76"/>
      <c r="G24" s="76"/>
      <c r="H24" s="76" t="s">
        <v>401</v>
      </c>
      <c r="I24" s="76"/>
      <c r="J24" s="76"/>
      <c r="K24" s="76"/>
      <c r="L24" s="76"/>
      <c r="M24" s="76"/>
      <c r="N24" s="76"/>
      <c r="O24" s="146">
        <v>55</v>
      </c>
      <c r="P24" s="147"/>
      <c r="Q24" s="147"/>
      <c r="R24" s="147"/>
      <c r="S24" s="147"/>
      <c r="T24" s="146">
        <v>57</v>
      </c>
      <c r="U24" s="147"/>
      <c r="V24" s="147"/>
      <c r="W24" s="147"/>
      <c r="X24" s="148"/>
      <c r="Y24" s="148">
        <f t="shared" si="0"/>
        <v>112</v>
      </c>
      <c r="Z24" s="176"/>
      <c r="AA24" s="176"/>
      <c r="AB24" s="176"/>
      <c r="AC24" s="176"/>
      <c r="AD24" s="176"/>
      <c r="AE24" s="146">
        <v>36</v>
      </c>
      <c r="AF24" s="147"/>
      <c r="AG24" s="147"/>
      <c r="AH24" s="147"/>
      <c r="AI24" s="149"/>
      <c r="AJ24" s="155"/>
      <c r="AK24" s="76"/>
      <c r="AL24" s="76"/>
      <c r="AM24" s="76"/>
      <c r="AN24" s="76"/>
      <c r="AO24" s="76"/>
      <c r="AP24" s="76" t="s">
        <v>457</v>
      </c>
      <c r="AQ24" s="76"/>
      <c r="AR24" s="76"/>
      <c r="AS24" s="76"/>
      <c r="AT24" s="76"/>
      <c r="AU24" s="76"/>
      <c r="AV24" s="76"/>
      <c r="AW24" s="176">
        <v>244</v>
      </c>
      <c r="AX24" s="176"/>
      <c r="AY24" s="176"/>
      <c r="AZ24" s="176"/>
      <c r="BA24" s="176"/>
      <c r="BB24" s="176">
        <v>244</v>
      </c>
      <c r="BC24" s="176"/>
      <c r="BD24" s="176"/>
      <c r="BE24" s="176"/>
      <c r="BF24" s="176"/>
      <c r="BG24" s="164">
        <f t="shared" si="2"/>
        <v>488</v>
      </c>
      <c r="BH24" s="164"/>
      <c r="BI24" s="164"/>
      <c r="BJ24" s="164"/>
      <c r="BK24" s="164"/>
      <c r="BL24" s="164"/>
      <c r="BM24" s="176">
        <v>151</v>
      </c>
      <c r="BN24" s="176"/>
      <c r="BO24" s="176"/>
      <c r="BP24" s="176"/>
      <c r="BQ24" s="177"/>
    </row>
    <row r="25" spans="2:69" ht="12" customHeight="1" thickBot="1">
      <c r="B25" s="155"/>
      <c r="C25" s="76"/>
      <c r="D25" s="76"/>
      <c r="E25" s="76"/>
      <c r="F25" s="76"/>
      <c r="G25" s="76"/>
      <c r="H25" s="76" t="s">
        <v>402</v>
      </c>
      <c r="I25" s="76"/>
      <c r="J25" s="76"/>
      <c r="K25" s="76"/>
      <c r="L25" s="76"/>
      <c r="M25" s="76"/>
      <c r="N25" s="76"/>
      <c r="O25" s="146">
        <v>306</v>
      </c>
      <c r="P25" s="147"/>
      <c r="Q25" s="147"/>
      <c r="R25" s="147"/>
      <c r="S25" s="147"/>
      <c r="T25" s="146">
        <v>359</v>
      </c>
      <c r="U25" s="147"/>
      <c r="V25" s="147"/>
      <c r="W25" s="147"/>
      <c r="X25" s="148"/>
      <c r="Y25" s="148">
        <f t="shared" si="0"/>
        <v>665</v>
      </c>
      <c r="Z25" s="176"/>
      <c r="AA25" s="176"/>
      <c r="AB25" s="176"/>
      <c r="AC25" s="176"/>
      <c r="AD25" s="176"/>
      <c r="AE25" s="146">
        <v>260</v>
      </c>
      <c r="AF25" s="147"/>
      <c r="AG25" s="147"/>
      <c r="AH25" s="147"/>
      <c r="AI25" s="149"/>
      <c r="AJ25" s="156"/>
      <c r="AK25" s="157"/>
      <c r="AL25" s="157"/>
      <c r="AM25" s="157"/>
      <c r="AN25" s="157"/>
      <c r="AO25" s="157"/>
      <c r="AP25" s="157" t="s">
        <v>381</v>
      </c>
      <c r="AQ25" s="157"/>
      <c r="AR25" s="157"/>
      <c r="AS25" s="157"/>
      <c r="AT25" s="157"/>
      <c r="AU25" s="157"/>
      <c r="AV25" s="157"/>
      <c r="AW25" s="163">
        <v>990</v>
      </c>
      <c r="AX25" s="163"/>
      <c r="AY25" s="163"/>
      <c r="AZ25" s="163"/>
      <c r="BA25" s="163"/>
      <c r="BB25" s="163">
        <v>1069</v>
      </c>
      <c r="BC25" s="163"/>
      <c r="BD25" s="163"/>
      <c r="BE25" s="163"/>
      <c r="BF25" s="163"/>
      <c r="BG25" s="163">
        <f>SUM(BG19:BG24)</f>
        <v>2059</v>
      </c>
      <c r="BH25" s="163"/>
      <c r="BI25" s="163"/>
      <c r="BJ25" s="163"/>
      <c r="BK25" s="163"/>
      <c r="BL25" s="163"/>
      <c r="BM25" s="163">
        <v>586</v>
      </c>
      <c r="BN25" s="163"/>
      <c r="BO25" s="163"/>
      <c r="BP25" s="163"/>
      <c r="BQ25" s="178"/>
    </row>
    <row r="26" spans="2:69" ht="12" customHeight="1" thickTop="1">
      <c r="B26" s="155"/>
      <c r="C26" s="76"/>
      <c r="D26" s="76"/>
      <c r="E26" s="76"/>
      <c r="F26" s="76"/>
      <c r="G26" s="76"/>
      <c r="H26" s="76" t="s">
        <v>403</v>
      </c>
      <c r="I26" s="76"/>
      <c r="J26" s="76"/>
      <c r="K26" s="76"/>
      <c r="L26" s="76"/>
      <c r="M26" s="76"/>
      <c r="N26" s="76"/>
      <c r="O26" s="146">
        <v>252</v>
      </c>
      <c r="P26" s="147"/>
      <c r="Q26" s="147"/>
      <c r="R26" s="147"/>
      <c r="S26" s="147"/>
      <c r="T26" s="146">
        <v>268</v>
      </c>
      <c r="U26" s="147"/>
      <c r="V26" s="147"/>
      <c r="W26" s="147"/>
      <c r="X26" s="148"/>
      <c r="Y26" s="148">
        <f t="shared" si="0"/>
        <v>520</v>
      </c>
      <c r="Z26" s="176"/>
      <c r="AA26" s="176"/>
      <c r="AB26" s="176"/>
      <c r="AC26" s="176"/>
      <c r="AD26" s="176"/>
      <c r="AE26" s="146">
        <v>228</v>
      </c>
      <c r="AF26" s="147"/>
      <c r="AG26" s="147"/>
      <c r="AH26" s="147"/>
      <c r="AI26" s="149"/>
      <c r="AJ26" s="140" t="s">
        <v>479</v>
      </c>
      <c r="AK26" s="141"/>
      <c r="AL26" s="141"/>
      <c r="AM26" s="141"/>
      <c r="AN26" s="141"/>
      <c r="AO26" s="142"/>
      <c r="AP26" s="172" t="s">
        <v>585</v>
      </c>
      <c r="AQ26" s="173"/>
      <c r="AR26" s="173"/>
      <c r="AS26" s="173"/>
      <c r="AT26" s="173"/>
      <c r="AU26" s="173"/>
      <c r="AV26" s="174"/>
      <c r="AW26" s="169">
        <v>269</v>
      </c>
      <c r="AX26" s="170"/>
      <c r="AY26" s="170"/>
      <c r="AZ26" s="170"/>
      <c r="BA26" s="175"/>
      <c r="BB26" s="169">
        <v>264</v>
      </c>
      <c r="BC26" s="170"/>
      <c r="BD26" s="170"/>
      <c r="BE26" s="170"/>
      <c r="BF26" s="175"/>
      <c r="BG26" s="169">
        <f>AW26+BB26</f>
        <v>533</v>
      </c>
      <c r="BH26" s="170"/>
      <c r="BI26" s="170"/>
      <c r="BJ26" s="170"/>
      <c r="BK26" s="170"/>
      <c r="BL26" s="175"/>
      <c r="BM26" s="169">
        <v>140</v>
      </c>
      <c r="BN26" s="170"/>
      <c r="BO26" s="170"/>
      <c r="BP26" s="170"/>
      <c r="BQ26" s="171"/>
    </row>
    <row r="27" spans="2:69" ht="12" customHeight="1" thickBot="1">
      <c r="B27" s="156"/>
      <c r="C27" s="157"/>
      <c r="D27" s="157"/>
      <c r="E27" s="157"/>
      <c r="F27" s="157"/>
      <c r="G27" s="157"/>
      <c r="H27" s="157" t="s">
        <v>381</v>
      </c>
      <c r="I27" s="157"/>
      <c r="J27" s="157"/>
      <c r="K27" s="157"/>
      <c r="L27" s="157"/>
      <c r="M27" s="157"/>
      <c r="N27" s="157"/>
      <c r="O27" s="158">
        <v>7808</v>
      </c>
      <c r="P27" s="159"/>
      <c r="Q27" s="159"/>
      <c r="R27" s="159"/>
      <c r="S27" s="159"/>
      <c r="T27" s="158">
        <v>8629</v>
      </c>
      <c r="U27" s="159"/>
      <c r="V27" s="159"/>
      <c r="W27" s="159"/>
      <c r="X27" s="162"/>
      <c r="Y27" s="186">
        <f>SUM(Y5:AD26)</f>
        <v>16437</v>
      </c>
      <c r="Z27" s="187"/>
      <c r="AA27" s="187"/>
      <c r="AB27" s="187"/>
      <c r="AC27" s="187"/>
      <c r="AD27" s="187"/>
      <c r="AE27" s="158">
        <v>6219</v>
      </c>
      <c r="AF27" s="159"/>
      <c r="AG27" s="159"/>
      <c r="AH27" s="159"/>
      <c r="AI27" s="160"/>
      <c r="AJ27" s="143"/>
      <c r="AK27" s="144"/>
      <c r="AL27" s="144"/>
      <c r="AM27" s="144"/>
      <c r="AN27" s="144"/>
      <c r="AO27" s="145"/>
      <c r="AP27" s="150" t="s">
        <v>586</v>
      </c>
      <c r="AQ27" s="151"/>
      <c r="AR27" s="151"/>
      <c r="AS27" s="151"/>
      <c r="AT27" s="151"/>
      <c r="AU27" s="151"/>
      <c r="AV27" s="152"/>
      <c r="AW27" s="146">
        <v>122</v>
      </c>
      <c r="AX27" s="147"/>
      <c r="AY27" s="147"/>
      <c r="AZ27" s="147"/>
      <c r="BA27" s="148"/>
      <c r="BB27" s="146">
        <v>141</v>
      </c>
      <c r="BC27" s="147"/>
      <c r="BD27" s="147"/>
      <c r="BE27" s="147"/>
      <c r="BF27" s="148"/>
      <c r="BG27" s="146">
        <f aca="true" t="shared" si="3" ref="BG27:BG38">AW27+BB27</f>
        <v>263</v>
      </c>
      <c r="BH27" s="147"/>
      <c r="BI27" s="147"/>
      <c r="BJ27" s="147"/>
      <c r="BK27" s="147"/>
      <c r="BL27" s="148"/>
      <c r="BM27" s="146">
        <v>74</v>
      </c>
      <c r="BN27" s="147"/>
      <c r="BO27" s="147"/>
      <c r="BP27" s="147"/>
      <c r="BQ27" s="149"/>
    </row>
    <row r="28" spans="2:69" ht="12" customHeight="1" thickTop="1">
      <c r="B28" s="153" t="s">
        <v>478</v>
      </c>
      <c r="C28" s="154"/>
      <c r="D28" s="154"/>
      <c r="E28" s="154"/>
      <c r="F28" s="154"/>
      <c r="G28" s="154"/>
      <c r="H28" s="154" t="s">
        <v>404</v>
      </c>
      <c r="I28" s="154"/>
      <c r="J28" s="154"/>
      <c r="K28" s="154"/>
      <c r="L28" s="154"/>
      <c r="M28" s="154"/>
      <c r="N28" s="154"/>
      <c r="O28" s="165">
        <v>41</v>
      </c>
      <c r="P28" s="166"/>
      <c r="Q28" s="166"/>
      <c r="R28" s="166"/>
      <c r="S28" s="166"/>
      <c r="T28" s="165">
        <v>49</v>
      </c>
      <c r="U28" s="166"/>
      <c r="V28" s="166"/>
      <c r="W28" s="166"/>
      <c r="X28" s="168"/>
      <c r="Y28" s="168">
        <f>O28+T28</f>
        <v>90</v>
      </c>
      <c r="Z28" s="188"/>
      <c r="AA28" s="188"/>
      <c r="AB28" s="188"/>
      <c r="AC28" s="188"/>
      <c r="AD28" s="188"/>
      <c r="AE28" s="165">
        <v>33</v>
      </c>
      <c r="AF28" s="166"/>
      <c r="AG28" s="166"/>
      <c r="AH28" s="166"/>
      <c r="AI28" s="167"/>
      <c r="AJ28" s="143"/>
      <c r="AK28" s="144"/>
      <c r="AL28" s="144"/>
      <c r="AM28" s="144"/>
      <c r="AN28" s="144"/>
      <c r="AO28" s="145"/>
      <c r="AP28" s="150" t="s">
        <v>587</v>
      </c>
      <c r="AQ28" s="151"/>
      <c r="AR28" s="151"/>
      <c r="AS28" s="151"/>
      <c r="AT28" s="151"/>
      <c r="AU28" s="151"/>
      <c r="AV28" s="152"/>
      <c r="AW28" s="146">
        <v>146</v>
      </c>
      <c r="AX28" s="147"/>
      <c r="AY28" s="147"/>
      <c r="AZ28" s="147"/>
      <c r="BA28" s="148"/>
      <c r="BB28" s="146">
        <v>156</v>
      </c>
      <c r="BC28" s="147"/>
      <c r="BD28" s="147"/>
      <c r="BE28" s="147"/>
      <c r="BF28" s="148"/>
      <c r="BG28" s="146">
        <f t="shared" si="3"/>
        <v>302</v>
      </c>
      <c r="BH28" s="147"/>
      <c r="BI28" s="147"/>
      <c r="BJ28" s="147"/>
      <c r="BK28" s="147"/>
      <c r="BL28" s="148"/>
      <c r="BM28" s="146">
        <v>94</v>
      </c>
      <c r="BN28" s="147"/>
      <c r="BO28" s="147"/>
      <c r="BP28" s="147"/>
      <c r="BQ28" s="149"/>
    </row>
    <row r="29" spans="2:69" ht="12" customHeight="1">
      <c r="B29" s="155"/>
      <c r="C29" s="76"/>
      <c r="D29" s="76"/>
      <c r="E29" s="76"/>
      <c r="F29" s="76"/>
      <c r="G29" s="76"/>
      <c r="H29" s="76" t="s">
        <v>405</v>
      </c>
      <c r="I29" s="76"/>
      <c r="J29" s="76"/>
      <c r="K29" s="76"/>
      <c r="L29" s="76"/>
      <c r="M29" s="76"/>
      <c r="N29" s="76"/>
      <c r="O29" s="146">
        <v>76</v>
      </c>
      <c r="P29" s="147"/>
      <c r="Q29" s="147"/>
      <c r="R29" s="147"/>
      <c r="S29" s="147"/>
      <c r="T29" s="146">
        <v>80</v>
      </c>
      <c r="U29" s="147"/>
      <c r="V29" s="147"/>
      <c r="W29" s="147"/>
      <c r="X29" s="148"/>
      <c r="Y29" s="148">
        <f aca="true" t="shared" si="4" ref="Y29:Y40">O29+T29</f>
        <v>156</v>
      </c>
      <c r="Z29" s="176"/>
      <c r="AA29" s="176"/>
      <c r="AB29" s="176"/>
      <c r="AC29" s="176"/>
      <c r="AD29" s="176"/>
      <c r="AE29" s="146">
        <v>38</v>
      </c>
      <c r="AF29" s="147"/>
      <c r="AG29" s="147"/>
      <c r="AH29" s="147"/>
      <c r="AI29" s="149"/>
      <c r="AJ29" s="143"/>
      <c r="AK29" s="144"/>
      <c r="AL29" s="144"/>
      <c r="AM29" s="144"/>
      <c r="AN29" s="144"/>
      <c r="AO29" s="145"/>
      <c r="AP29" s="150" t="s">
        <v>588</v>
      </c>
      <c r="AQ29" s="151"/>
      <c r="AR29" s="151"/>
      <c r="AS29" s="151"/>
      <c r="AT29" s="151"/>
      <c r="AU29" s="151"/>
      <c r="AV29" s="152"/>
      <c r="AW29" s="146">
        <v>310</v>
      </c>
      <c r="AX29" s="147"/>
      <c r="AY29" s="147"/>
      <c r="AZ29" s="147"/>
      <c r="BA29" s="148"/>
      <c r="BB29" s="146">
        <v>374</v>
      </c>
      <c r="BC29" s="147"/>
      <c r="BD29" s="147"/>
      <c r="BE29" s="147"/>
      <c r="BF29" s="148"/>
      <c r="BG29" s="146">
        <f t="shared" si="3"/>
        <v>684</v>
      </c>
      <c r="BH29" s="147"/>
      <c r="BI29" s="147"/>
      <c r="BJ29" s="147"/>
      <c r="BK29" s="147"/>
      <c r="BL29" s="148"/>
      <c r="BM29" s="146">
        <v>201</v>
      </c>
      <c r="BN29" s="147"/>
      <c r="BO29" s="147"/>
      <c r="BP29" s="147"/>
      <c r="BQ29" s="149"/>
    </row>
    <row r="30" spans="2:69" ht="12" customHeight="1">
      <c r="B30" s="155"/>
      <c r="C30" s="76"/>
      <c r="D30" s="76"/>
      <c r="E30" s="76"/>
      <c r="F30" s="76"/>
      <c r="G30" s="76"/>
      <c r="H30" s="76" t="s">
        <v>406</v>
      </c>
      <c r="I30" s="76"/>
      <c r="J30" s="76"/>
      <c r="K30" s="76"/>
      <c r="L30" s="76"/>
      <c r="M30" s="76"/>
      <c r="N30" s="76"/>
      <c r="O30" s="146">
        <v>91</v>
      </c>
      <c r="P30" s="147"/>
      <c r="Q30" s="147"/>
      <c r="R30" s="147"/>
      <c r="S30" s="147"/>
      <c r="T30" s="146">
        <v>108</v>
      </c>
      <c r="U30" s="147"/>
      <c r="V30" s="147"/>
      <c r="W30" s="147"/>
      <c r="X30" s="148"/>
      <c r="Y30" s="148">
        <f t="shared" si="4"/>
        <v>199</v>
      </c>
      <c r="Z30" s="176"/>
      <c r="AA30" s="176"/>
      <c r="AB30" s="176"/>
      <c r="AC30" s="176"/>
      <c r="AD30" s="176"/>
      <c r="AE30" s="146">
        <v>68</v>
      </c>
      <c r="AF30" s="147"/>
      <c r="AG30" s="147"/>
      <c r="AH30" s="147"/>
      <c r="AI30" s="149"/>
      <c r="AJ30" s="143"/>
      <c r="AK30" s="144"/>
      <c r="AL30" s="144"/>
      <c r="AM30" s="144"/>
      <c r="AN30" s="144"/>
      <c r="AO30" s="145"/>
      <c r="AP30" s="150" t="s">
        <v>589</v>
      </c>
      <c r="AQ30" s="151"/>
      <c r="AR30" s="151"/>
      <c r="AS30" s="151"/>
      <c r="AT30" s="151"/>
      <c r="AU30" s="151"/>
      <c r="AV30" s="152"/>
      <c r="AW30" s="146">
        <v>1027</v>
      </c>
      <c r="AX30" s="147"/>
      <c r="AY30" s="147"/>
      <c r="AZ30" s="147"/>
      <c r="BA30" s="148"/>
      <c r="BB30" s="146">
        <v>1155</v>
      </c>
      <c r="BC30" s="147"/>
      <c r="BD30" s="147"/>
      <c r="BE30" s="147"/>
      <c r="BF30" s="148"/>
      <c r="BG30" s="146">
        <f t="shared" si="3"/>
        <v>2182</v>
      </c>
      <c r="BH30" s="147"/>
      <c r="BI30" s="147"/>
      <c r="BJ30" s="147"/>
      <c r="BK30" s="147"/>
      <c r="BL30" s="148"/>
      <c r="BM30" s="146">
        <v>708</v>
      </c>
      <c r="BN30" s="147"/>
      <c r="BO30" s="147"/>
      <c r="BP30" s="147"/>
      <c r="BQ30" s="149"/>
    </row>
    <row r="31" spans="2:69" ht="12" customHeight="1">
      <c r="B31" s="155"/>
      <c r="C31" s="76"/>
      <c r="D31" s="76"/>
      <c r="E31" s="76"/>
      <c r="F31" s="76"/>
      <c r="G31" s="76"/>
      <c r="H31" s="76" t="s">
        <v>407</v>
      </c>
      <c r="I31" s="76"/>
      <c r="J31" s="76"/>
      <c r="K31" s="76"/>
      <c r="L31" s="76"/>
      <c r="M31" s="76"/>
      <c r="N31" s="76"/>
      <c r="O31" s="146">
        <v>70</v>
      </c>
      <c r="P31" s="147"/>
      <c r="Q31" s="147"/>
      <c r="R31" s="147"/>
      <c r="S31" s="147"/>
      <c r="T31" s="146">
        <v>71</v>
      </c>
      <c r="U31" s="147"/>
      <c r="V31" s="147"/>
      <c r="W31" s="147"/>
      <c r="X31" s="148"/>
      <c r="Y31" s="184">
        <f t="shared" si="4"/>
        <v>141</v>
      </c>
      <c r="Z31" s="185"/>
      <c r="AA31" s="185"/>
      <c r="AB31" s="185"/>
      <c r="AC31" s="185"/>
      <c r="AD31" s="185"/>
      <c r="AE31" s="146">
        <v>42</v>
      </c>
      <c r="AF31" s="147"/>
      <c r="AG31" s="147"/>
      <c r="AH31" s="147"/>
      <c r="AI31" s="149"/>
      <c r="AJ31" s="143"/>
      <c r="AK31" s="144"/>
      <c r="AL31" s="144"/>
      <c r="AM31" s="144"/>
      <c r="AN31" s="144"/>
      <c r="AO31" s="145"/>
      <c r="AP31" s="150" t="s">
        <v>590</v>
      </c>
      <c r="AQ31" s="151"/>
      <c r="AR31" s="151"/>
      <c r="AS31" s="151"/>
      <c r="AT31" s="151"/>
      <c r="AU31" s="151"/>
      <c r="AV31" s="152"/>
      <c r="AW31" s="146">
        <v>277</v>
      </c>
      <c r="AX31" s="147"/>
      <c r="AY31" s="147"/>
      <c r="AZ31" s="147"/>
      <c r="BA31" s="148"/>
      <c r="BB31" s="146">
        <v>321</v>
      </c>
      <c r="BC31" s="147"/>
      <c r="BD31" s="147"/>
      <c r="BE31" s="147"/>
      <c r="BF31" s="148"/>
      <c r="BG31" s="146">
        <f t="shared" si="3"/>
        <v>598</v>
      </c>
      <c r="BH31" s="147"/>
      <c r="BI31" s="147"/>
      <c r="BJ31" s="147"/>
      <c r="BK31" s="147"/>
      <c r="BL31" s="148"/>
      <c r="BM31" s="146">
        <v>171</v>
      </c>
      <c r="BN31" s="147"/>
      <c r="BO31" s="147"/>
      <c r="BP31" s="147"/>
      <c r="BQ31" s="149"/>
    </row>
    <row r="32" spans="2:69" ht="12" customHeight="1">
      <c r="B32" s="155"/>
      <c r="C32" s="76"/>
      <c r="D32" s="76"/>
      <c r="E32" s="76"/>
      <c r="F32" s="76"/>
      <c r="G32" s="76"/>
      <c r="H32" s="76" t="s">
        <v>408</v>
      </c>
      <c r="I32" s="76"/>
      <c r="J32" s="76"/>
      <c r="K32" s="76"/>
      <c r="L32" s="76"/>
      <c r="M32" s="76"/>
      <c r="N32" s="76"/>
      <c r="O32" s="146">
        <v>78</v>
      </c>
      <c r="P32" s="147"/>
      <c r="Q32" s="147"/>
      <c r="R32" s="147"/>
      <c r="S32" s="147"/>
      <c r="T32" s="146">
        <v>90</v>
      </c>
      <c r="U32" s="147"/>
      <c r="V32" s="147"/>
      <c r="W32" s="147"/>
      <c r="X32" s="148"/>
      <c r="Y32" s="186">
        <f t="shared" si="4"/>
        <v>168</v>
      </c>
      <c r="Z32" s="187"/>
      <c r="AA32" s="187"/>
      <c r="AB32" s="187"/>
      <c r="AC32" s="187"/>
      <c r="AD32" s="187"/>
      <c r="AE32" s="146">
        <v>51</v>
      </c>
      <c r="AF32" s="147"/>
      <c r="AG32" s="147"/>
      <c r="AH32" s="147"/>
      <c r="AI32" s="149"/>
      <c r="AJ32" s="143"/>
      <c r="AK32" s="144"/>
      <c r="AL32" s="144"/>
      <c r="AM32" s="144"/>
      <c r="AN32" s="144"/>
      <c r="AO32" s="145"/>
      <c r="AP32" s="150" t="s">
        <v>591</v>
      </c>
      <c r="AQ32" s="151"/>
      <c r="AR32" s="151"/>
      <c r="AS32" s="151"/>
      <c r="AT32" s="151"/>
      <c r="AU32" s="151"/>
      <c r="AV32" s="152"/>
      <c r="AW32" s="146">
        <v>19</v>
      </c>
      <c r="AX32" s="147"/>
      <c r="AY32" s="147"/>
      <c r="AZ32" s="147"/>
      <c r="BA32" s="148"/>
      <c r="BB32" s="146">
        <v>13</v>
      </c>
      <c r="BC32" s="147"/>
      <c r="BD32" s="147"/>
      <c r="BE32" s="147"/>
      <c r="BF32" s="148"/>
      <c r="BG32" s="146">
        <f t="shared" si="3"/>
        <v>32</v>
      </c>
      <c r="BH32" s="147"/>
      <c r="BI32" s="147"/>
      <c r="BJ32" s="147"/>
      <c r="BK32" s="147"/>
      <c r="BL32" s="148"/>
      <c r="BM32" s="146">
        <v>26</v>
      </c>
      <c r="BN32" s="147"/>
      <c r="BO32" s="147"/>
      <c r="BP32" s="147"/>
      <c r="BQ32" s="149"/>
    </row>
    <row r="33" spans="2:69" ht="12" customHeight="1">
      <c r="B33" s="155"/>
      <c r="C33" s="76"/>
      <c r="D33" s="76"/>
      <c r="E33" s="76"/>
      <c r="F33" s="76"/>
      <c r="G33" s="76"/>
      <c r="H33" s="76" t="s">
        <v>409</v>
      </c>
      <c r="I33" s="76"/>
      <c r="J33" s="76"/>
      <c r="K33" s="76"/>
      <c r="L33" s="76"/>
      <c r="M33" s="76"/>
      <c r="N33" s="76"/>
      <c r="O33" s="146">
        <v>163</v>
      </c>
      <c r="P33" s="147"/>
      <c r="Q33" s="147"/>
      <c r="R33" s="147"/>
      <c r="S33" s="147"/>
      <c r="T33" s="146">
        <v>173</v>
      </c>
      <c r="U33" s="147"/>
      <c r="V33" s="147"/>
      <c r="W33" s="147"/>
      <c r="X33" s="148"/>
      <c r="Y33" s="148">
        <f t="shared" si="4"/>
        <v>336</v>
      </c>
      <c r="Z33" s="176"/>
      <c r="AA33" s="176"/>
      <c r="AB33" s="176"/>
      <c r="AC33" s="176"/>
      <c r="AD33" s="176"/>
      <c r="AE33" s="146">
        <v>88</v>
      </c>
      <c r="AF33" s="147"/>
      <c r="AG33" s="147"/>
      <c r="AH33" s="147"/>
      <c r="AI33" s="149"/>
      <c r="AJ33" s="143"/>
      <c r="AK33" s="144"/>
      <c r="AL33" s="144"/>
      <c r="AM33" s="144"/>
      <c r="AN33" s="144"/>
      <c r="AO33" s="145"/>
      <c r="AP33" s="150" t="s">
        <v>592</v>
      </c>
      <c r="AQ33" s="151"/>
      <c r="AR33" s="151"/>
      <c r="AS33" s="151"/>
      <c r="AT33" s="151"/>
      <c r="AU33" s="151"/>
      <c r="AV33" s="152"/>
      <c r="AW33" s="146">
        <v>197</v>
      </c>
      <c r="AX33" s="147"/>
      <c r="AY33" s="147"/>
      <c r="AZ33" s="147"/>
      <c r="BA33" s="148"/>
      <c r="BB33" s="146">
        <v>211</v>
      </c>
      <c r="BC33" s="147"/>
      <c r="BD33" s="147"/>
      <c r="BE33" s="147"/>
      <c r="BF33" s="148"/>
      <c r="BG33" s="146">
        <f t="shared" si="3"/>
        <v>408</v>
      </c>
      <c r="BH33" s="147"/>
      <c r="BI33" s="147"/>
      <c r="BJ33" s="147"/>
      <c r="BK33" s="147"/>
      <c r="BL33" s="148"/>
      <c r="BM33" s="146">
        <v>118</v>
      </c>
      <c r="BN33" s="147"/>
      <c r="BO33" s="147"/>
      <c r="BP33" s="147"/>
      <c r="BQ33" s="149"/>
    </row>
    <row r="34" spans="2:69" ht="12" customHeight="1">
      <c r="B34" s="155"/>
      <c r="C34" s="76"/>
      <c r="D34" s="76"/>
      <c r="E34" s="76"/>
      <c r="F34" s="76"/>
      <c r="G34" s="76"/>
      <c r="H34" s="76" t="s">
        <v>410</v>
      </c>
      <c r="I34" s="76"/>
      <c r="J34" s="76"/>
      <c r="K34" s="76"/>
      <c r="L34" s="76"/>
      <c r="M34" s="76"/>
      <c r="N34" s="76"/>
      <c r="O34" s="146">
        <v>47</v>
      </c>
      <c r="P34" s="147"/>
      <c r="Q34" s="147"/>
      <c r="R34" s="147"/>
      <c r="S34" s="147"/>
      <c r="T34" s="146">
        <v>71</v>
      </c>
      <c r="U34" s="147"/>
      <c r="V34" s="147"/>
      <c r="W34" s="147"/>
      <c r="X34" s="148"/>
      <c r="Y34" s="184">
        <f t="shared" si="4"/>
        <v>118</v>
      </c>
      <c r="Z34" s="185"/>
      <c r="AA34" s="185"/>
      <c r="AB34" s="185"/>
      <c r="AC34" s="185"/>
      <c r="AD34" s="185"/>
      <c r="AE34" s="146">
        <v>36</v>
      </c>
      <c r="AF34" s="147"/>
      <c r="AG34" s="147"/>
      <c r="AH34" s="147"/>
      <c r="AI34" s="149"/>
      <c r="AJ34" s="143"/>
      <c r="AK34" s="144"/>
      <c r="AL34" s="144"/>
      <c r="AM34" s="144"/>
      <c r="AN34" s="144"/>
      <c r="AO34" s="145"/>
      <c r="AP34" s="150" t="s">
        <v>593</v>
      </c>
      <c r="AQ34" s="151"/>
      <c r="AR34" s="151"/>
      <c r="AS34" s="151"/>
      <c r="AT34" s="151"/>
      <c r="AU34" s="151"/>
      <c r="AV34" s="152"/>
      <c r="AW34" s="146">
        <v>125</v>
      </c>
      <c r="AX34" s="147"/>
      <c r="AY34" s="147"/>
      <c r="AZ34" s="147"/>
      <c r="BA34" s="148"/>
      <c r="BB34" s="146">
        <v>154</v>
      </c>
      <c r="BC34" s="147"/>
      <c r="BD34" s="147"/>
      <c r="BE34" s="147"/>
      <c r="BF34" s="148"/>
      <c r="BG34" s="146">
        <f t="shared" si="3"/>
        <v>279</v>
      </c>
      <c r="BH34" s="147"/>
      <c r="BI34" s="147"/>
      <c r="BJ34" s="147"/>
      <c r="BK34" s="147"/>
      <c r="BL34" s="148"/>
      <c r="BM34" s="146">
        <v>75</v>
      </c>
      <c r="BN34" s="147"/>
      <c r="BO34" s="147"/>
      <c r="BP34" s="147"/>
      <c r="BQ34" s="149"/>
    </row>
    <row r="35" spans="2:69" ht="12" customHeight="1">
      <c r="B35" s="155"/>
      <c r="C35" s="76"/>
      <c r="D35" s="76"/>
      <c r="E35" s="76"/>
      <c r="F35" s="76"/>
      <c r="G35" s="76"/>
      <c r="H35" s="76" t="s">
        <v>411</v>
      </c>
      <c r="I35" s="76"/>
      <c r="J35" s="76"/>
      <c r="K35" s="76"/>
      <c r="L35" s="76"/>
      <c r="M35" s="76"/>
      <c r="N35" s="76"/>
      <c r="O35" s="146">
        <v>85</v>
      </c>
      <c r="P35" s="147"/>
      <c r="Q35" s="147"/>
      <c r="R35" s="147"/>
      <c r="S35" s="147"/>
      <c r="T35" s="146">
        <v>80</v>
      </c>
      <c r="U35" s="147"/>
      <c r="V35" s="147"/>
      <c r="W35" s="147"/>
      <c r="X35" s="148"/>
      <c r="Y35" s="186">
        <f t="shared" si="4"/>
        <v>165</v>
      </c>
      <c r="Z35" s="187"/>
      <c r="AA35" s="187"/>
      <c r="AB35" s="187"/>
      <c r="AC35" s="187"/>
      <c r="AD35" s="187"/>
      <c r="AE35" s="146">
        <v>46</v>
      </c>
      <c r="AF35" s="147"/>
      <c r="AG35" s="147"/>
      <c r="AH35" s="147"/>
      <c r="AI35" s="149"/>
      <c r="AJ35" s="143"/>
      <c r="AK35" s="144"/>
      <c r="AL35" s="144"/>
      <c r="AM35" s="144"/>
      <c r="AN35" s="144"/>
      <c r="AO35" s="145"/>
      <c r="AP35" s="150" t="s">
        <v>594</v>
      </c>
      <c r="AQ35" s="151"/>
      <c r="AR35" s="151"/>
      <c r="AS35" s="151"/>
      <c r="AT35" s="151"/>
      <c r="AU35" s="151"/>
      <c r="AV35" s="152"/>
      <c r="AW35" s="146">
        <v>419</v>
      </c>
      <c r="AX35" s="147"/>
      <c r="AY35" s="147"/>
      <c r="AZ35" s="147"/>
      <c r="BA35" s="148"/>
      <c r="BB35" s="146">
        <v>455</v>
      </c>
      <c r="BC35" s="147"/>
      <c r="BD35" s="147"/>
      <c r="BE35" s="147"/>
      <c r="BF35" s="148"/>
      <c r="BG35" s="146">
        <f t="shared" si="3"/>
        <v>874</v>
      </c>
      <c r="BH35" s="147"/>
      <c r="BI35" s="147"/>
      <c r="BJ35" s="147"/>
      <c r="BK35" s="147"/>
      <c r="BL35" s="148"/>
      <c r="BM35" s="146">
        <v>366</v>
      </c>
      <c r="BN35" s="147"/>
      <c r="BO35" s="147"/>
      <c r="BP35" s="147"/>
      <c r="BQ35" s="149"/>
    </row>
    <row r="36" spans="2:69" ht="12" customHeight="1">
      <c r="B36" s="155"/>
      <c r="C36" s="76"/>
      <c r="D36" s="76"/>
      <c r="E36" s="76"/>
      <c r="F36" s="76"/>
      <c r="G36" s="76"/>
      <c r="H36" s="76" t="s">
        <v>412</v>
      </c>
      <c r="I36" s="76"/>
      <c r="J36" s="76"/>
      <c r="K36" s="76"/>
      <c r="L36" s="76"/>
      <c r="M36" s="76"/>
      <c r="N36" s="76"/>
      <c r="O36" s="146">
        <v>49</v>
      </c>
      <c r="P36" s="147"/>
      <c r="Q36" s="147"/>
      <c r="R36" s="147"/>
      <c r="S36" s="147"/>
      <c r="T36" s="146">
        <v>51</v>
      </c>
      <c r="U36" s="147"/>
      <c r="V36" s="147"/>
      <c r="W36" s="147"/>
      <c r="X36" s="148"/>
      <c r="Y36" s="186">
        <f t="shared" si="4"/>
        <v>100</v>
      </c>
      <c r="Z36" s="187"/>
      <c r="AA36" s="187"/>
      <c r="AB36" s="187"/>
      <c r="AC36" s="187"/>
      <c r="AD36" s="187"/>
      <c r="AE36" s="146">
        <v>31</v>
      </c>
      <c r="AF36" s="147"/>
      <c r="AG36" s="147"/>
      <c r="AH36" s="147"/>
      <c r="AI36" s="149"/>
      <c r="AJ36" s="143"/>
      <c r="AK36" s="144"/>
      <c r="AL36" s="144"/>
      <c r="AM36" s="144"/>
      <c r="AN36" s="144"/>
      <c r="AO36" s="145"/>
      <c r="AP36" s="150" t="s">
        <v>595</v>
      </c>
      <c r="AQ36" s="151"/>
      <c r="AR36" s="151"/>
      <c r="AS36" s="151"/>
      <c r="AT36" s="151"/>
      <c r="AU36" s="151"/>
      <c r="AV36" s="152"/>
      <c r="AW36" s="146">
        <v>714</v>
      </c>
      <c r="AX36" s="147"/>
      <c r="AY36" s="147"/>
      <c r="AZ36" s="147"/>
      <c r="BA36" s="148"/>
      <c r="BB36" s="146">
        <v>816</v>
      </c>
      <c r="BC36" s="147"/>
      <c r="BD36" s="147"/>
      <c r="BE36" s="147"/>
      <c r="BF36" s="148"/>
      <c r="BG36" s="146">
        <f t="shared" si="3"/>
        <v>1530</v>
      </c>
      <c r="BH36" s="147"/>
      <c r="BI36" s="147"/>
      <c r="BJ36" s="147"/>
      <c r="BK36" s="147"/>
      <c r="BL36" s="148"/>
      <c r="BM36" s="146">
        <v>488</v>
      </c>
      <c r="BN36" s="147"/>
      <c r="BO36" s="147"/>
      <c r="BP36" s="147"/>
      <c r="BQ36" s="149"/>
    </row>
    <row r="37" spans="2:69" ht="12" customHeight="1">
      <c r="B37" s="155"/>
      <c r="C37" s="76"/>
      <c r="D37" s="76"/>
      <c r="E37" s="76"/>
      <c r="F37" s="76"/>
      <c r="G37" s="76"/>
      <c r="H37" s="76" t="s">
        <v>413</v>
      </c>
      <c r="I37" s="76"/>
      <c r="J37" s="76"/>
      <c r="K37" s="76"/>
      <c r="L37" s="76"/>
      <c r="M37" s="76"/>
      <c r="N37" s="76"/>
      <c r="O37" s="146">
        <v>250</v>
      </c>
      <c r="P37" s="147"/>
      <c r="Q37" s="147"/>
      <c r="R37" s="147"/>
      <c r="S37" s="147"/>
      <c r="T37" s="146">
        <v>296</v>
      </c>
      <c r="U37" s="147"/>
      <c r="V37" s="147"/>
      <c r="W37" s="147"/>
      <c r="X37" s="148"/>
      <c r="Y37" s="186">
        <f t="shared" si="4"/>
        <v>546</v>
      </c>
      <c r="Z37" s="187"/>
      <c r="AA37" s="187"/>
      <c r="AB37" s="187"/>
      <c r="AC37" s="187"/>
      <c r="AD37" s="187"/>
      <c r="AE37" s="146">
        <v>173</v>
      </c>
      <c r="AF37" s="147"/>
      <c r="AG37" s="147"/>
      <c r="AH37" s="147"/>
      <c r="AI37" s="149"/>
      <c r="AJ37" s="143"/>
      <c r="AK37" s="144"/>
      <c r="AL37" s="144"/>
      <c r="AM37" s="144"/>
      <c r="AN37" s="144"/>
      <c r="AO37" s="145"/>
      <c r="AP37" s="150" t="s">
        <v>596</v>
      </c>
      <c r="AQ37" s="151"/>
      <c r="AR37" s="151"/>
      <c r="AS37" s="151"/>
      <c r="AT37" s="151"/>
      <c r="AU37" s="151"/>
      <c r="AV37" s="152"/>
      <c r="AW37" s="146">
        <v>14</v>
      </c>
      <c r="AX37" s="147"/>
      <c r="AY37" s="147"/>
      <c r="AZ37" s="147"/>
      <c r="BA37" s="148"/>
      <c r="BB37" s="146">
        <v>23</v>
      </c>
      <c r="BC37" s="147"/>
      <c r="BD37" s="147"/>
      <c r="BE37" s="147"/>
      <c r="BF37" s="148"/>
      <c r="BG37" s="146">
        <f t="shared" si="3"/>
        <v>37</v>
      </c>
      <c r="BH37" s="147"/>
      <c r="BI37" s="147"/>
      <c r="BJ37" s="147"/>
      <c r="BK37" s="147"/>
      <c r="BL37" s="148"/>
      <c r="BM37" s="146">
        <v>12</v>
      </c>
      <c r="BN37" s="147"/>
      <c r="BO37" s="147"/>
      <c r="BP37" s="147"/>
      <c r="BQ37" s="149"/>
    </row>
    <row r="38" spans="2:69" ht="12" customHeight="1">
      <c r="B38" s="155"/>
      <c r="C38" s="76"/>
      <c r="D38" s="76"/>
      <c r="E38" s="76"/>
      <c r="F38" s="76"/>
      <c r="G38" s="76"/>
      <c r="H38" s="76" t="s">
        <v>414</v>
      </c>
      <c r="I38" s="76"/>
      <c r="J38" s="76"/>
      <c r="K38" s="76"/>
      <c r="L38" s="76"/>
      <c r="M38" s="76"/>
      <c r="N38" s="76"/>
      <c r="O38" s="146">
        <v>111</v>
      </c>
      <c r="P38" s="147"/>
      <c r="Q38" s="147"/>
      <c r="R38" s="147"/>
      <c r="S38" s="147"/>
      <c r="T38" s="146">
        <v>107</v>
      </c>
      <c r="U38" s="147"/>
      <c r="V38" s="147"/>
      <c r="W38" s="147"/>
      <c r="X38" s="148"/>
      <c r="Y38" s="148">
        <f t="shared" si="4"/>
        <v>218</v>
      </c>
      <c r="Z38" s="176"/>
      <c r="AA38" s="176"/>
      <c r="AB38" s="176"/>
      <c r="AC38" s="176"/>
      <c r="AD38" s="176"/>
      <c r="AE38" s="146">
        <v>64</v>
      </c>
      <c r="AF38" s="147"/>
      <c r="AG38" s="147"/>
      <c r="AH38" s="147"/>
      <c r="AI38" s="149"/>
      <c r="AJ38" s="143"/>
      <c r="AK38" s="144"/>
      <c r="AL38" s="144"/>
      <c r="AM38" s="144"/>
      <c r="AN38" s="144"/>
      <c r="AO38" s="145"/>
      <c r="AP38" s="150" t="s">
        <v>597</v>
      </c>
      <c r="AQ38" s="151"/>
      <c r="AR38" s="151"/>
      <c r="AS38" s="151"/>
      <c r="AT38" s="151"/>
      <c r="AU38" s="151"/>
      <c r="AV38" s="152"/>
      <c r="AW38" s="146">
        <v>711</v>
      </c>
      <c r="AX38" s="147"/>
      <c r="AY38" s="147"/>
      <c r="AZ38" s="147"/>
      <c r="BA38" s="148"/>
      <c r="BB38" s="146">
        <v>735</v>
      </c>
      <c r="BC38" s="147"/>
      <c r="BD38" s="147"/>
      <c r="BE38" s="147"/>
      <c r="BF38" s="148"/>
      <c r="BG38" s="146">
        <f t="shared" si="3"/>
        <v>1446</v>
      </c>
      <c r="BH38" s="147"/>
      <c r="BI38" s="147"/>
      <c r="BJ38" s="147"/>
      <c r="BK38" s="147"/>
      <c r="BL38" s="148"/>
      <c r="BM38" s="146">
        <v>451</v>
      </c>
      <c r="BN38" s="147"/>
      <c r="BO38" s="147"/>
      <c r="BP38" s="147"/>
      <c r="BQ38" s="149"/>
    </row>
    <row r="39" spans="2:69" ht="12" customHeight="1" thickBot="1">
      <c r="B39" s="155"/>
      <c r="C39" s="76"/>
      <c r="D39" s="76"/>
      <c r="E39" s="76"/>
      <c r="F39" s="76"/>
      <c r="G39" s="76"/>
      <c r="H39" s="76" t="s">
        <v>415</v>
      </c>
      <c r="I39" s="76"/>
      <c r="J39" s="76"/>
      <c r="K39" s="76"/>
      <c r="L39" s="76"/>
      <c r="M39" s="76"/>
      <c r="N39" s="76"/>
      <c r="O39" s="146">
        <v>130</v>
      </c>
      <c r="P39" s="147"/>
      <c r="Q39" s="147"/>
      <c r="R39" s="147"/>
      <c r="S39" s="147"/>
      <c r="T39" s="146">
        <v>124</v>
      </c>
      <c r="U39" s="147"/>
      <c r="V39" s="147"/>
      <c r="W39" s="147"/>
      <c r="X39" s="148"/>
      <c r="Y39" s="184">
        <f t="shared" si="4"/>
        <v>254</v>
      </c>
      <c r="Z39" s="185"/>
      <c r="AA39" s="185"/>
      <c r="AB39" s="185"/>
      <c r="AC39" s="185"/>
      <c r="AD39" s="185"/>
      <c r="AE39" s="146">
        <v>80</v>
      </c>
      <c r="AF39" s="147"/>
      <c r="AG39" s="147"/>
      <c r="AH39" s="147"/>
      <c r="AI39" s="149"/>
      <c r="AJ39" s="143"/>
      <c r="AK39" s="144"/>
      <c r="AL39" s="144"/>
      <c r="AM39" s="144"/>
      <c r="AN39" s="144"/>
      <c r="AO39" s="145"/>
      <c r="AP39" s="157" t="s">
        <v>381</v>
      </c>
      <c r="AQ39" s="157"/>
      <c r="AR39" s="157"/>
      <c r="AS39" s="157"/>
      <c r="AT39" s="157"/>
      <c r="AU39" s="157"/>
      <c r="AV39" s="157"/>
      <c r="AW39" s="158">
        <f>SUM(AW26:BA38)</f>
        <v>4350</v>
      </c>
      <c r="AX39" s="159"/>
      <c r="AY39" s="159"/>
      <c r="AZ39" s="159"/>
      <c r="BA39" s="162"/>
      <c r="BB39" s="158">
        <f>SUM(BB26:BF38)</f>
        <v>4818</v>
      </c>
      <c r="BC39" s="159"/>
      <c r="BD39" s="159"/>
      <c r="BE39" s="159"/>
      <c r="BF39" s="162"/>
      <c r="BG39" s="163">
        <f>SUM(BG26:BL38)</f>
        <v>9168</v>
      </c>
      <c r="BH39" s="163"/>
      <c r="BI39" s="163"/>
      <c r="BJ39" s="163"/>
      <c r="BK39" s="163"/>
      <c r="BL39" s="163"/>
      <c r="BM39" s="158">
        <v>2924</v>
      </c>
      <c r="BN39" s="159"/>
      <c r="BO39" s="159"/>
      <c r="BP39" s="159"/>
      <c r="BQ39" s="160"/>
    </row>
    <row r="40" spans="2:69" ht="12" customHeight="1" thickTop="1">
      <c r="B40" s="155"/>
      <c r="C40" s="76"/>
      <c r="D40" s="76"/>
      <c r="E40" s="76"/>
      <c r="F40" s="76"/>
      <c r="G40" s="76"/>
      <c r="H40" s="76" t="s">
        <v>416</v>
      </c>
      <c r="I40" s="76"/>
      <c r="J40" s="76"/>
      <c r="K40" s="76"/>
      <c r="L40" s="76"/>
      <c r="M40" s="76"/>
      <c r="N40" s="76"/>
      <c r="O40" s="146">
        <v>92</v>
      </c>
      <c r="P40" s="147"/>
      <c r="Q40" s="147"/>
      <c r="R40" s="147"/>
      <c r="S40" s="147"/>
      <c r="T40" s="146">
        <v>99</v>
      </c>
      <c r="U40" s="147"/>
      <c r="V40" s="147"/>
      <c r="W40" s="147"/>
      <c r="X40" s="148"/>
      <c r="Y40" s="148">
        <f t="shared" si="4"/>
        <v>191</v>
      </c>
      <c r="Z40" s="176"/>
      <c r="AA40" s="176"/>
      <c r="AB40" s="176"/>
      <c r="AC40" s="176"/>
      <c r="AD40" s="176"/>
      <c r="AE40" s="146">
        <v>56</v>
      </c>
      <c r="AF40" s="147"/>
      <c r="AG40" s="147"/>
      <c r="AH40" s="147"/>
      <c r="AI40" s="149"/>
      <c r="AJ40" s="140" t="s">
        <v>584</v>
      </c>
      <c r="AK40" s="141"/>
      <c r="AL40" s="141"/>
      <c r="AM40" s="141"/>
      <c r="AN40" s="141"/>
      <c r="AO40" s="142"/>
      <c r="AP40" s="154" t="s">
        <v>458</v>
      </c>
      <c r="AQ40" s="154"/>
      <c r="AR40" s="154"/>
      <c r="AS40" s="154"/>
      <c r="AT40" s="154"/>
      <c r="AU40" s="154"/>
      <c r="AV40" s="154"/>
      <c r="AW40" s="165">
        <v>241</v>
      </c>
      <c r="AX40" s="166"/>
      <c r="AY40" s="166"/>
      <c r="AZ40" s="166"/>
      <c r="BA40" s="168"/>
      <c r="BB40" s="165">
        <v>275</v>
      </c>
      <c r="BC40" s="166"/>
      <c r="BD40" s="166"/>
      <c r="BE40" s="166"/>
      <c r="BF40" s="168"/>
      <c r="BG40" s="164">
        <f>AW40+BB40</f>
        <v>516</v>
      </c>
      <c r="BH40" s="164"/>
      <c r="BI40" s="164"/>
      <c r="BJ40" s="164"/>
      <c r="BK40" s="164"/>
      <c r="BL40" s="164"/>
      <c r="BM40" s="165">
        <v>175</v>
      </c>
      <c r="BN40" s="166"/>
      <c r="BO40" s="166"/>
      <c r="BP40" s="166"/>
      <c r="BQ40" s="167"/>
    </row>
    <row r="41" spans="2:69" ht="12" customHeight="1" thickBot="1">
      <c r="B41" s="156"/>
      <c r="C41" s="157"/>
      <c r="D41" s="157"/>
      <c r="E41" s="157"/>
      <c r="F41" s="157"/>
      <c r="G41" s="157"/>
      <c r="H41" s="157" t="s">
        <v>381</v>
      </c>
      <c r="I41" s="157"/>
      <c r="J41" s="157"/>
      <c r="K41" s="157"/>
      <c r="L41" s="157"/>
      <c r="M41" s="157"/>
      <c r="N41" s="157"/>
      <c r="O41" s="158">
        <v>1283</v>
      </c>
      <c r="P41" s="159"/>
      <c r="Q41" s="159"/>
      <c r="R41" s="159"/>
      <c r="S41" s="159"/>
      <c r="T41" s="158">
        <v>1399</v>
      </c>
      <c r="U41" s="159"/>
      <c r="V41" s="159"/>
      <c r="W41" s="159"/>
      <c r="X41" s="162"/>
      <c r="Y41" s="162">
        <f>SUM(Y28:Y40)</f>
        <v>2682</v>
      </c>
      <c r="Z41" s="163"/>
      <c r="AA41" s="163"/>
      <c r="AB41" s="163"/>
      <c r="AC41" s="163"/>
      <c r="AD41" s="163"/>
      <c r="AE41" s="158">
        <v>806</v>
      </c>
      <c r="AF41" s="159"/>
      <c r="AG41" s="159"/>
      <c r="AH41" s="159"/>
      <c r="AI41" s="160"/>
      <c r="AJ41" s="143"/>
      <c r="AK41" s="144"/>
      <c r="AL41" s="144"/>
      <c r="AM41" s="144"/>
      <c r="AN41" s="144"/>
      <c r="AO41" s="145"/>
      <c r="AP41" s="76" t="s">
        <v>459</v>
      </c>
      <c r="AQ41" s="76"/>
      <c r="AR41" s="76"/>
      <c r="AS41" s="76"/>
      <c r="AT41" s="76"/>
      <c r="AU41" s="76"/>
      <c r="AV41" s="76"/>
      <c r="AW41" s="146">
        <v>338</v>
      </c>
      <c r="AX41" s="147"/>
      <c r="AY41" s="147"/>
      <c r="AZ41" s="147"/>
      <c r="BA41" s="148"/>
      <c r="BB41" s="146">
        <v>416</v>
      </c>
      <c r="BC41" s="147"/>
      <c r="BD41" s="147"/>
      <c r="BE41" s="147"/>
      <c r="BF41" s="148"/>
      <c r="BG41" s="164">
        <f aca="true" t="shared" si="5" ref="BG41:BG59">AW41+BB41</f>
        <v>754</v>
      </c>
      <c r="BH41" s="164"/>
      <c r="BI41" s="164"/>
      <c r="BJ41" s="164"/>
      <c r="BK41" s="164"/>
      <c r="BL41" s="164"/>
      <c r="BM41" s="146">
        <v>294</v>
      </c>
      <c r="BN41" s="147"/>
      <c r="BO41" s="147"/>
      <c r="BP41" s="147"/>
      <c r="BQ41" s="149"/>
    </row>
    <row r="42" spans="2:69" ht="12" customHeight="1" thickTop="1">
      <c r="B42" s="153" t="s">
        <v>275</v>
      </c>
      <c r="C42" s="154"/>
      <c r="D42" s="154"/>
      <c r="E42" s="154"/>
      <c r="F42" s="154"/>
      <c r="G42" s="154"/>
      <c r="H42" s="154" t="s">
        <v>417</v>
      </c>
      <c r="I42" s="154"/>
      <c r="J42" s="154"/>
      <c r="K42" s="154"/>
      <c r="L42" s="154"/>
      <c r="M42" s="154"/>
      <c r="N42" s="154"/>
      <c r="O42" s="165">
        <v>877</v>
      </c>
      <c r="P42" s="166"/>
      <c r="Q42" s="166"/>
      <c r="R42" s="166"/>
      <c r="S42" s="166"/>
      <c r="T42" s="165">
        <v>977</v>
      </c>
      <c r="U42" s="166"/>
      <c r="V42" s="166"/>
      <c r="W42" s="166"/>
      <c r="X42" s="168"/>
      <c r="Y42" s="183">
        <f>O42+T42</f>
        <v>1854</v>
      </c>
      <c r="Z42" s="164"/>
      <c r="AA42" s="164"/>
      <c r="AB42" s="164"/>
      <c r="AC42" s="164"/>
      <c r="AD42" s="164"/>
      <c r="AE42" s="165">
        <v>654</v>
      </c>
      <c r="AF42" s="166"/>
      <c r="AG42" s="166"/>
      <c r="AH42" s="166"/>
      <c r="AI42" s="167"/>
      <c r="AJ42" s="143"/>
      <c r="AK42" s="144"/>
      <c r="AL42" s="144"/>
      <c r="AM42" s="144"/>
      <c r="AN42" s="144"/>
      <c r="AO42" s="145"/>
      <c r="AP42" s="76" t="s">
        <v>460</v>
      </c>
      <c r="AQ42" s="76"/>
      <c r="AR42" s="76"/>
      <c r="AS42" s="76"/>
      <c r="AT42" s="76"/>
      <c r="AU42" s="76"/>
      <c r="AV42" s="76"/>
      <c r="AW42" s="146">
        <v>350</v>
      </c>
      <c r="AX42" s="147"/>
      <c r="AY42" s="147"/>
      <c r="AZ42" s="147"/>
      <c r="BA42" s="148"/>
      <c r="BB42" s="146">
        <v>389</v>
      </c>
      <c r="BC42" s="147"/>
      <c r="BD42" s="147"/>
      <c r="BE42" s="147"/>
      <c r="BF42" s="148"/>
      <c r="BG42" s="164">
        <f t="shared" si="5"/>
        <v>739</v>
      </c>
      <c r="BH42" s="164"/>
      <c r="BI42" s="164"/>
      <c r="BJ42" s="164"/>
      <c r="BK42" s="164"/>
      <c r="BL42" s="164"/>
      <c r="BM42" s="146">
        <v>259</v>
      </c>
      <c r="BN42" s="147"/>
      <c r="BO42" s="147"/>
      <c r="BP42" s="147"/>
      <c r="BQ42" s="149"/>
    </row>
    <row r="43" spans="2:69" ht="12" customHeight="1">
      <c r="B43" s="155"/>
      <c r="C43" s="76"/>
      <c r="D43" s="76"/>
      <c r="E43" s="76"/>
      <c r="F43" s="76"/>
      <c r="G43" s="76"/>
      <c r="H43" s="76" t="s">
        <v>418</v>
      </c>
      <c r="I43" s="76"/>
      <c r="J43" s="76"/>
      <c r="K43" s="76"/>
      <c r="L43" s="76"/>
      <c r="M43" s="76"/>
      <c r="N43" s="76"/>
      <c r="O43" s="146">
        <v>166</v>
      </c>
      <c r="P43" s="147"/>
      <c r="Q43" s="147"/>
      <c r="R43" s="147"/>
      <c r="S43" s="147"/>
      <c r="T43" s="146">
        <v>205</v>
      </c>
      <c r="U43" s="147"/>
      <c r="V43" s="147"/>
      <c r="W43" s="147"/>
      <c r="X43" s="148"/>
      <c r="Y43" s="183">
        <f aca="true" t="shared" si="6" ref="Y43:Y49">O43+T43</f>
        <v>371</v>
      </c>
      <c r="Z43" s="164"/>
      <c r="AA43" s="164"/>
      <c r="AB43" s="164"/>
      <c r="AC43" s="164"/>
      <c r="AD43" s="164"/>
      <c r="AE43" s="146">
        <v>146</v>
      </c>
      <c r="AF43" s="147"/>
      <c r="AG43" s="147"/>
      <c r="AH43" s="147"/>
      <c r="AI43" s="149"/>
      <c r="AJ43" s="143"/>
      <c r="AK43" s="144"/>
      <c r="AL43" s="144"/>
      <c r="AM43" s="144"/>
      <c r="AN43" s="144"/>
      <c r="AO43" s="145"/>
      <c r="AP43" s="76" t="s">
        <v>461</v>
      </c>
      <c r="AQ43" s="76"/>
      <c r="AR43" s="76"/>
      <c r="AS43" s="76"/>
      <c r="AT43" s="76"/>
      <c r="AU43" s="76"/>
      <c r="AV43" s="76"/>
      <c r="AW43" s="146">
        <v>351</v>
      </c>
      <c r="AX43" s="147"/>
      <c r="AY43" s="147"/>
      <c r="AZ43" s="147"/>
      <c r="BA43" s="148"/>
      <c r="BB43" s="146">
        <v>421</v>
      </c>
      <c r="BC43" s="147"/>
      <c r="BD43" s="147"/>
      <c r="BE43" s="147"/>
      <c r="BF43" s="148"/>
      <c r="BG43" s="164">
        <f t="shared" si="5"/>
        <v>772</v>
      </c>
      <c r="BH43" s="164"/>
      <c r="BI43" s="164"/>
      <c r="BJ43" s="164"/>
      <c r="BK43" s="164"/>
      <c r="BL43" s="164"/>
      <c r="BM43" s="146">
        <v>274</v>
      </c>
      <c r="BN43" s="147"/>
      <c r="BO43" s="147"/>
      <c r="BP43" s="147"/>
      <c r="BQ43" s="149"/>
    </row>
    <row r="44" spans="2:69" ht="12" customHeight="1">
      <c r="B44" s="155"/>
      <c r="C44" s="76"/>
      <c r="D44" s="76"/>
      <c r="E44" s="76"/>
      <c r="F44" s="76"/>
      <c r="G44" s="76"/>
      <c r="H44" s="76" t="s">
        <v>419</v>
      </c>
      <c r="I44" s="76"/>
      <c r="J44" s="76"/>
      <c r="K44" s="76"/>
      <c r="L44" s="76"/>
      <c r="M44" s="76"/>
      <c r="N44" s="76"/>
      <c r="O44" s="146">
        <v>345</v>
      </c>
      <c r="P44" s="147"/>
      <c r="Q44" s="147"/>
      <c r="R44" s="147"/>
      <c r="S44" s="147"/>
      <c r="T44" s="146">
        <v>398</v>
      </c>
      <c r="U44" s="147"/>
      <c r="V44" s="147"/>
      <c r="W44" s="147"/>
      <c r="X44" s="148"/>
      <c r="Y44" s="183">
        <f t="shared" si="6"/>
        <v>743</v>
      </c>
      <c r="Z44" s="164"/>
      <c r="AA44" s="164"/>
      <c r="AB44" s="164"/>
      <c r="AC44" s="164"/>
      <c r="AD44" s="164"/>
      <c r="AE44" s="146">
        <v>313</v>
      </c>
      <c r="AF44" s="147"/>
      <c r="AG44" s="147"/>
      <c r="AH44" s="147"/>
      <c r="AI44" s="149"/>
      <c r="AJ44" s="143"/>
      <c r="AK44" s="144"/>
      <c r="AL44" s="144"/>
      <c r="AM44" s="144"/>
      <c r="AN44" s="144"/>
      <c r="AO44" s="145"/>
      <c r="AP44" s="76" t="s">
        <v>462</v>
      </c>
      <c r="AQ44" s="76"/>
      <c r="AR44" s="76"/>
      <c r="AS44" s="76"/>
      <c r="AT44" s="76"/>
      <c r="AU44" s="76"/>
      <c r="AV44" s="76"/>
      <c r="AW44" s="146">
        <v>539</v>
      </c>
      <c r="AX44" s="147"/>
      <c r="AY44" s="147"/>
      <c r="AZ44" s="147"/>
      <c r="BA44" s="148"/>
      <c r="BB44" s="146">
        <v>608</v>
      </c>
      <c r="BC44" s="147"/>
      <c r="BD44" s="147"/>
      <c r="BE44" s="147"/>
      <c r="BF44" s="148"/>
      <c r="BG44" s="164">
        <f t="shared" si="5"/>
        <v>1147</v>
      </c>
      <c r="BH44" s="164"/>
      <c r="BI44" s="164"/>
      <c r="BJ44" s="164"/>
      <c r="BK44" s="164"/>
      <c r="BL44" s="164"/>
      <c r="BM44" s="146">
        <v>399</v>
      </c>
      <c r="BN44" s="147"/>
      <c r="BO44" s="147"/>
      <c r="BP44" s="147"/>
      <c r="BQ44" s="149"/>
    </row>
    <row r="45" spans="2:69" ht="12" customHeight="1">
      <c r="B45" s="155"/>
      <c r="C45" s="76"/>
      <c r="D45" s="76"/>
      <c r="E45" s="76"/>
      <c r="F45" s="76"/>
      <c r="G45" s="76"/>
      <c r="H45" s="76" t="s">
        <v>420</v>
      </c>
      <c r="I45" s="76"/>
      <c r="J45" s="76"/>
      <c r="K45" s="76"/>
      <c r="L45" s="76"/>
      <c r="M45" s="76"/>
      <c r="N45" s="76"/>
      <c r="O45" s="146">
        <v>143</v>
      </c>
      <c r="P45" s="147"/>
      <c r="Q45" s="147"/>
      <c r="R45" s="147"/>
      <c r="S45" s="147"/>
      <c r="T45" s="146">
        <v>171</v>
      </c>
      <c r="U45" s="147"/>
      <c r="V45" s="147"/>
      <c r="W45" s="147"/>
      <c r="X45" s="148"/>
      <c r="Y45" s="183">
        <f t="shared" si="6"/>
        <v>314</v>
      </c>
      <c r="Z45" s="164"/>
      <c r="AA45" s="164"/>
      <c r="AB45" s="164"/>
      <c r="AC45" s="164"/>
      <c r="AD45" s="164"/>
      <c r="AE45" s="146">
        <v>116</v>
      </c>
      <c r="AF45" s="147"/>
      <c r="AG45" s="147"/>
      <c r="AH45" s="147"/>
      <c r="AI45" s="149"/>
      <c r="AJ45" s="143"/>
      <c r="AK45" s="144"/>
      <c r="AL45" s="144"/>
      <c r="AM45" s="144"/>
      <c r="AN45" s="144"/>
      <c r="AO45" s="145"/>
      <c r="AP45" s="76" t="s">
        <v>463</v>
      </c>
      <c r="AQ45" s="76"/>
      <c r="AR45" s="76"/>
      <c r="AS45" s="76"/>
      <c r="AT45" s="76"/>
      <c r="AU45" s="76"/>
      <c r="AV45" s="76"/>
      <c r="AW45" s="146">
        <v>106</v>
      </c>
      <c r="AX45" s="147"/>
      <c r="AY45" s="147"/>
      <c r="AZ45" s="147"/>
      <c r="BA45" s="148"/>
      <c r="BB45" s="146">
        <v>125</v>
      </c>
      <c r="BC45" s="147"/>
      <c r="BD45" s="147"/>
      <c r="BE45" s="147"/>
      <c r="BF45" s="148"/>
      <c r="BG45" s="164">
        <f t="shared" si="5"/>
        <v>231</v>
      </c>
      <c r="BH45" s="164"/>
      <c r="BI45" s="164"/>
      <c r="BJ45" s="164"/>
      <c r="BK45" s="164"/>
      <c r="BL45" s="164"/>
      <c r="BM45" s="146">
        <v>67</v>
      </c>
      <c r="BN45" s="147"/>
      <c r="BO45" s="147"/>
      <c r="BP45" s="147"/>
      <c r="BQ45" s="149"/>
    </row>
    <row r="46" spans="2:69" ht="12" customHeight="1">
      <c r="B46" s="155"/>
      <c r="C46" s="76"/>
      <c r="D46" s="76"/>
      <c r="E46" s="76"/>
      <c r="F46" s="76"/>
      <c r="G46" s="76"/>
      <c r="H46" s="76" t="s">
        <v>421</v>
      </c>
      <c r="I46" s="76"/>
      <c r="J46" s="76"/>
      <c r="K46" s="76"/>
      <c r="L46" s="76"/>
      <c r="M46" s="76"/>
      <c r="N46" s="76"/>
      <c r="O46" s="146">
        <v>675</v>
      </c>
      <c r="P46" s="147"/>
      <c r="Q46" s="147"/>
      <c r="R46" s="147"/>
      <c r="S46" s="147"/>
      <c r="T46" s="146">
        <v>761</v>
      </c>
      <c r="U46" s="147"/>
      <c r="V46" s="147"/>
      <c r="W46" s="147"/>
      <c r="X46" s="148"/>
      <c r="Y46" s="183">
        <f t="shared" si="6"/>
        <v>1436</v>
      </c>
      <c r="Z46" s="164"/>
      <c r="AA46" s="164"/>
      <c r="AB46" s="164"/>
      <c r="AC46" s="164"/>
      <c r="AD46" s="164"/>
      <c r="AE46" s="146">
        <v>468</v>
      </c>
      <c r="AF46" s="147"/>
      <c r="AG46" s="147"/>
      <c r="AH46" s="147"/>
      <c r="AI46" s="149"/>
      <c r="AJ46" s="143"/>
      <c r="AK46" s="144"/>
      <c r="AL46" s="144"/>
      <c r="AM46" s="144"/>
      <c r="AN46" s="144"/>
      <c r="AO46" s="145"/>
      <c r="AP46" s="76" t="s">
        <v>464</v>
      </c>
      <c r="AQ46" s="76"/>
      <c r="AR46" s="76"/>
      <c r="AS46" s="76"/>
      <c r="AT46" s="76"/>
      <c r="AU46" s="76"/>
      <c r="AV46" s="76"/>
      <c r="AW46" s="146">
        <v>338</v>
      </c>
      <c r="AX46" s="147"/>
      <c r="AY46" s="147"/>
      <c r="AZ46" s="147"/>
      <c r="BA46" s="148"/>
      <c r="BB46" s="146">
        <v>385</v>
      </c>
      <c r="BC46" s="147"/>
      <c r="BD46" s="147"/>
      <c r="BE46" s="147"/>
      <c r="BF46" s="148"/>
      <c r="BG46" s="164">
        <f t="shared" si="5"/>
        <v>723</v>
      </c>
      <c r="BH46" s="164"/>
      <c r="BI46" s="164"/>
      <c r="BJ46" s="164"/>
      <c r="BK46" s="164"/>
      <c r="BL46" s="164"/>
      <c r="BM46" s="146">
        <v>282</v>
      </c>
      <c r="BN46" s="147"/>
      <c r="BO46" s="147"/>
      <c r="BP46" s="147"/>
      <c r="BQ46" s="149"/>
    </row>
    <row r="47" spans="2:69" ht="12" customHeight="1">
      <c r="B47" s="155"/>
      <c r="C47" s="76"/>
      <c r="D47" s="76"/>
      <c r="E47" s="76"/>
      <c r="F47" s="76"/>
      <c r="G47" s="76"/>
      <c r="H47" s="76" t="s">
        <v>422</v>
      </c>
      <c r="I47" s="76"/>
      <c r="J47" s="76"/>
      <c r="K47" s="76"/>
      <c r="L47" s="76"/>
      <c r="M47" s="76"/>
      <c r="N47" s="76"/>
      <c r="O47" s="146">
        <v>155</v>
      </c>
      <c r="P47" s="147"/>
      <c r="Q47" s="147"/>
      <c r="R47" s="147"/>
      <c r="S47" s="147"/>
      <c r="T47" s="146">
        <v>134</v>
      </c>
      <c r="U47" s="147"/>
      <c r="V47" s="147"/>
      <c r="W47" s="147"/>
      <c r="X47" s="148"/>
      <c r="Y47" s="183">
        <f t="shared" si="6"/>
        <v>289</v>
      </c>
      <c r="Z47" s="164"/>
      <c r="AA47" s="164"/>
      <c r="AB47" s="164"/>
      <c r="AC47" s="164"/>
      <c r="AD47" s="164"/>
      <c r="AE47" s="146">
        <v>77</v>
      </c>
      <c r="AF47" s="147"/>
      <c r="AG47" s="147"/>
      <c r="AH47" s="147"/>
      <c r="AI47" s="149"/>
      <c r="AJ47" s="143"/>
      <c r="AK47" s="144"/>
      <c r="AL47" s="144"/>
      <c r="AM47" s="144"/>
      <c r="AN47" s="144"/>
      <c r="AO47" s="145"/>
      <c r="AP47" s="76" t="s">
        <v>465</v>
      </c>
      <c r="AQ47" s="76"/>
      <c r="AR47" s="76"/>
      <c r="AS47" s="76"/>
      <c r="AT47" s="76"/>
      <c r="AU47" s="76"/>
      <c r="AV47" s="76"/>
      <c r="AW47" s="146">
        <v>131</v>
      </c>
      <c r="AX47" s="147"/>
      <c r="AY47" s="147"/>
      <c r="AZ47" s="147"/>
      <c r="BA47" s="148"/>
      <c r="BB47" s="146">
        <v>142</v>
      </c>
      <c r="BC47" s="147"/>
      <c r="BD47" s="147"/>
      <c r="BE47" s="147"/>
      <c r="BF47" s="148"/>
      <c r="BG47" s="164">
        <f t="shared" si="5"/>
        <v>273</v>
      </c>
      <c r="BH47" s="164"/>
      <c r="BI47" s="164"/>
      <c r="BJ47" s="164"/>
      <c r="BK47" s="164"/>
      <c r="BL47" s="164"/>
      <c r="BM47" s="146">
        <v>96</v>
      </c>
      <c r="BN47" s="147"/>
      <c r="BO47" s="147"/>
      <c r="BP47" s="147"/>
      <c r="BQ47" s="149"/>
    </row>
    <row r="48" spans="2:69" ht="12" customHeight="1">
      <c r="B48" s="155"/>
      <c r="C48" s="76"/>
      <c r="D48" s="76"/>
      <c r="E48" s="76"/>
      <c r="F48" s="76"/>
      <c r="G48" s="76"/>
      <c r="H48" s="76" t="s">
        <v>423</v>
      </c>
      <c r="I48" s="76"/>
      <c r="J48" s="76"/>
      <c r="K48" s="76"/>
      <c r="L48" s="76"/>
      <c r="M48" s="76"/>
      <c r="N48" s="76"/>
      <c r="O48" s="146">
        <v>82</v>
      </c>
      <c r="P48" s="147"/>
      <c r="Q48" s="147"/>
      <c r="R48" s="147"/>
      <c r="S48" s="147"/>
      <c r="T48" s="146">
        <v>98</v>
      </c>
      <c r="U48" s="147"/>
      <c r="V48" s="147"/>
      <c r="W48" s="147"/>
      <c r="X48" s="148"/>
      <c r="Y48" s="183">
        <f t="shared" si="6"/>
        <v>180</v>
      </c>
      <c r="Z48" s="164"/>
      <c r="AA48" s="164"/>
      <c r="AB48" s="164"/>
      <c r="AC48" s="164"/>
      <c r="AD48" s="164"/>
      <c r="AE48" s="146">
        <v>53</v>
      </c>
      <c r="AF48" s="147"/>
      <c r="AG48" s="147"/>
      <c r="AH48" s="147"/>
      <c r="AI48" s="149"/>
      <c r="AJ48" s="143"/>
      <c r="AK48" s="144"/>
      <c r="AL48" s="144"/>
      <c r="AM48" s="144"/>
      <c r="AN48" s="144"/>
      <c r="AO48" s="145"/>
      <c r="AP48" s="76" t="s">
        <v>466</v>
      </c>
      <c r="AQ48" s="76"/>
      <c r="AR48" s="76"/>
      <c r="AS48" s="76"/>
      <c r="AT48" s="76"/>
      <c r="AU48" s="76"/>
      <c r="AV48" s="76"/>
      <c r="AW48" s="146">
        <v>138</v>
      </c>
      <c r="AX48" s="147"/>
      <c r="AY48" s="147"/>
      <c r="AZ48" s="147"/>
      <c r="BA48" s="148"/>
      <c r="BB48" s="146">
        <v>149</v>
      </c>
      <c r="BC48" s="147"/>
      <c r="BD48" s="147"/>
      <c r="BE48" s="147"/>
      <c r="BF48" s="148"/>
      <c r="BG48" s="164">
        <f t="shared" si="5"/>
        <v>287</v>
      </c>
      <c r="BH48" s="164"/>
      <c r="BI48" s="164"/>
      <c r="BJ48" s="164"/>
      <c r="BK48" s="164"/>
      <c r="BL48" s="164"/>
      <c r="BM48" s="146">
        <v>122</v>
      </c>
      <c r="BN48" s="147"/>
      <c r="BO48" s="147"/>
      <c r="BP48" s="147"/>
      <c r="BQ48" s="149"/>
    </row>
    <row r="49" spans="2:69" ht="12" customHeight="1">
      <c r="B49" s="155"/>
      <c r="C49" s="76"/>
      <c r="D49" s="76"/>
      <c r="E49" s="76"/>
      <c r="F49" s="76"/>
      <c r="G49" s="76"/>
      <c r="H49" s="76" t="s">
        <v>424</v>
      </c>
      <c r="I49" s="76"/>
      <c r="J49" s="76"/>
      <c r="K49" s="76"/>
      <c r="L49" s="76"/>
      <c r="M49" s="76"/>
      <c r="N49" s="76"/>
      <c r="O49" s="146">
        <v>266</v>
      </c>
      <c r="P49" s="147"/>
      <c r="Q49" s="147"/>
      <c r="R49" s="147"/>
      <c r="S49" s="147"/>
      <c r="T49" s="146">
        <v>284</v>
      </c>
      <c r="U49" s="147"/>
      <c r="V49" s="147"/>
      <c r="W49" s="147"/>
      <c r="X49" s="148"/>
      <c r="Y49" s="183">
        <f t="shared" si="6"/>
        <v>550</v>
      </c>
      <c r="Z49" s="164"/>
      <c r="AA49" s="164"/>
      <c r="AB49" s="164"/>
      <c r="AC49" s="164"/>
      <c r="AD49" s="164"/>
      <c r="AE49" s="146">
        <v>185</v>
      </c>
      <c r="AF49" s="147"/>
      <c r="AG49" s="147"/>
      <c r="AH49" s="147"/>
      <c r="AI49" s="149"/>
      <c r="AJ49" s="143"/>
      <c r="AK49" s="144"/>
      <c r="AL49" s="144"/>
      <c r="AM49" s="144"/>
      <c r="AN49" s="144"/>
      <c r="AO49" s="145"/>
      <c r="AP49" s="76" t="s">
        <v>467</v>
      </c>
      <c r="AQ49" s="76"/>
      <c r="AR49" s="76"/>
      <c r="AS49" s="76"/>
      <c r="AT49" s="76"/>
      <c r="AU49" s="76"/>
      <c r="AV49" s="76"/>
      <c r="AW49" s="146">
        <v>407</v>
      </c>
      <c r="AX49" s="147"/>
      <c r="AY49" s="147"/>
      <c r="AZ49" s="147"/>
      <c r="BA49" s="148"/>
      <c r="BB49" s="146">
        <v>519</v>
      </c>
      <c r="BC49" s="147"/>
      <c r="BD49" s="147"/>
      <c r="BE49" s="147"/>
      <c r="BF49" s="148"/>
      <c r="BG49" s="164">
        <f t="shared" si="5"/>
        <v>926</v>
      </c>
      <c r="BH49" s="164"/>
      <c r="BI49" s="164"/>
      <c r="BJ49" s="164"/>
      <c r="BK49" s="164"/>
      <c r="BL49" s="164"/>
      <c r="BM49" s="146">
        <v>357</v>
      </c>
      <c r="BN49" s="147"/>
      <c r="BO49" s="147"/>
      <c r="BP49" s="147"/>
      <c r="BQ49" s="149"/>
    </row>
    <row r="50" spans="2:69" ht="12" customHeight="1" thickBot="1">
      <c r="B50" s="156"/>
      <c r="C50" s="157"/>
      <c r="D50" s="157"/>
      <c r="E50" s="157"/>
      <c r="F50" s="157"/>
      <c r="G50" s="157"/>
      <c r="H50" s="157" t="s">
        <v>381</v>
      </c>
      <c r="I50" s="157"/>
      <c r="J50" s="157"/>
      <c r="K50" s="157"/>
      <c r="L50" s="157"/>
      <c r="M50" s="157"/>
      <c r="N50" s="157"/>
      <c r="O50" s="158">
        <v>2709</v>
      </c>
      <c r="P50" s="159"/>
      <c r="Q50" s="159"/>
      <c r="R50" s="159"/>
      <c r="S50" s="159"/>
      <c r="T50" s="158">
        <v>3028</v>
      </c>
      <c r="U50" s="159"/>
      <c r="V50" s="159"/>
      <c r="W50" s="159"/>
      <c r="X50" s="162"/>
      <c r="Y50" s="162">
        <f>SUM(Y42:Y49)</f>
        <v>5737</v>
      </c>
      <c r="Z50" s="163"/>
      <c r="AA50" s="163"/>
      <c r="AB50" s="163"/>
      <c r="AC50" s="163"/>
      <c r="AD50" s="163"/>
      <c r="AE50" s="158">
        <v>2012</v>
      </c>
      <c r="AF50" s="159"/>
      <c r="AG50" s="159"/>
      <c r="AH50" s="159"/>
      <c r="AI50" s="160"/>
      <c r="AJ50" s="143"/>
      <c r="AK50" s="144"/>
      <c r="AL50" s="144"/>
      <c r="AM50" s="144"/>
      <c r="AN50" s="144"/>
      <c r="AO50" s="145"/>
      <c r="AP50" s="76" t="s">
        <v>468</v>
      </c>
      <c r="AQ50" s="76"/>
      <c r="AR50" s="76"/>
      <c r="AS50" s="76"/>
      <c r="AT50" s="76"/>
      <c r="AU50" s="76"/>
      <c r="AV50" s="76"/>
      <c r="AW50" s="146">
        <v>138</v>
      </c>
      <c r="AX50" s="147"/>
      <c r="AY50" s="147"/>
      <c r="AZ50" s="147"/>
      <c r="BA50" s="148"/>
      <c r="BB50" s="146">
        <v>131</v>
      </c>
      <c r="BC50" s="147"/>
      <c r="BD50" s="147"/>
      <c r="BE50" s="147"/>
      <c r="BF50" s="148"/>
      <c r="BG50" s="164">
        <f t="shared" si="5"/>
        <v>269</v>
      </c>
      <c r="BH50" s="164"/>
      <c r="BI50" s="164"/>
      <c r="BJ50" s="164"/>
      <c r="BK50" s="164"/>
      <c r="BL50" s="164"/>
      <c r="BM50" s="146">
        <v>83</v>
      </c>
      <c r="BN50" s="147"/>
      <c r="BO50" s="147"/>
      <c r="BP50" s="147"/>
      <c r="BQ50" s="149"/>
    </row>
    <row r="51" spans="2:69" ht="12" customHeight="1" thickTop="1">
      <c r="B51" s="153" t="s">
        <v>276</v>
      </c>
      <c r="C51" s="154"/>
      <c r="D51" s="154"/>
      <c r="E51" s="154"/>
      <c r="F51" s="154"/>
      <c r="G51" s="154"/>
      <c r="H51" s="154" t="s">
        <v>425</v>
      </c>
      <c r="I51" s="154"/>
      <c r="J51" s="154"/>
      <c r="K51" s="154"/>
      <c r="L51" s="154"/>
      <c r="M51" s="154"/>
      <c r="N51" s="154"/>
      <c r="O51" s="165">
        <v>50</v>
      </c>
      <c r="P51" s="166"/>
      <c r="Q51" s="166"/>
      <c r="R51" s="166"/>
      <c r="S51" s="166"/>
      <c r="T51" s="165">
        <v>47</v>
      </c>
      <c r="U51" s="166"/>
      <c r="V51" s="166"/>
      <c r="W51" s="166"/>
      <c r="X51" s="168"/>
      <c r="Y51" s="183">
        <f>O51+T51</f>
        <v>97</v>
      </c>
      <c r="Z51" s="164"/>
      <c r="AA51" s="164"/>
      <c r="AB51" s="164"/>
      <c r="AC51" s="164"/>
      <c r="AD51" s="164"/>
      <c r="AE51" s="165">
        <v>27</v>
      </c>
      <c r="AF51" s="166"/>
      <c r="AG51" s="166"/>
      <c r="AH51" s="166"/>
      <c r="AI51" s="167"/>
      <c r="AJ51" s="143"/>
      <c r="AK51" s="144"/>
      <c r="AL51" s="144"/>
      <c r="AM51" s="144"/>
      <c r="AN51" s="144"/>
      <c r="AO51" s="145"/>
      <c r="AP51" s="76" t="s">
        <v>469</v>
      </c>
      <c r="AQ51" s="76"/>
      <c r="AR51" s="76"/>
      <c r="AS51" s="76"/>
      <c r="AT51" s="76"/>
      <c r="AU51" s="76"/>
      <c r="AV51" s="76"/>
      <c r="AW51" s="146">
        <v>144</v>
      </c>
      <c r="AX51" s="147"/>
      <c r="AY51" s="147"/>
      <c r="AZ51" s="147"/>
      <c r="BA51" s="148"/>
      <c r="BB51" s="146">
        <v>156</v>
      </c>
      <c r="BC51" s="147"/>
      <c r="BD51" s="147"/>
      <c r="BE51" s="147"/>
      <c r="BF51" s="148"/>
      <c r="BG51" s="164">
        <f t="shared" si="5"/>
        <v>300</v>
      </c>
      <c r="BH51" s="164"/>
      <c r="BI51" s="164"/>
      <c r="BJ51" s="164"/>
      <c r="BK51" s="164"/>
      <c r="BL51" s="164"/>
      <c r="BM51" s="146">
        <v>105</v>
      </c>
      <c r="BN51" s="147"/>
      <c r="BO51" s="147"/>
      <c r="BP51" s="147"/>
      <c r="BQ51" s="149"/>
    </row>
    <row r="52" spans="2:69" ht="12" customHeight="1">
      <c r="B52" s="155"/>
      <c r="C52" s="76"/>
      <c r="D52" s="76"/>
      <c r="E52" s="76"/>
      <c r="F52" s="76"/>
      <c r="G52" s="76"/>
      <c r="H52" s="76" t="s">
        <v>426</v>
      </c>
      <c r="I52" s="76"/>
      <c r="J52" s="76"/>
      <c r="K52" s="76"/>
      <c r="L52" s="76"/>
      <c r="M52" s="76"/>
      <c r="N52" s="76"/>
      <c r="O52" s="146">
        <v>40</v>
      </c>
      <c r="P52" s="147"/>
      <c r="Q52" s="147"/>
      <c r="R52" s="147"/>
      <c r="S52" s="147"/>
      <c r="T52" s="146">
        <v>42</v>
      </c>
      <c r="U52" s="147"/>
      <c r="V52" s="147"/>
      <c r="W52" s="147"/>
      <c r="X52" s="148"/>
      <c r="Y52" s="183">
        <f aca="true" t="shared" si="7" ref="Y52:Y65">O52+T52</f>
        <v>82</v>
      </c>
      <c r="Z52" s="164"/>
      <c r="AA52" s="164"/>
      <c r="AB52" s="164"/>
      <c r="AC52" s="164"/>
      <c r="AD52" s="164"/>
      <c r="AE52" s="146">
        <v>23</v>
      </c>
      <c r="AF52" s="147"/>
      <c r="AG52" s="147"/>
      <c r="AH52" s="147"/>
      <c r="AI52" s="149"/>
      <c r="AJ52" s="143"/>
      <c r="AK52" s="144"/>
      <c r="AL52" s="144"/>
      <c r="AM52" s="144"/>
      <c r="AN52" s="144"/>
      <c r="AO52" s="145"/>
      <c r="AP52" s="76" t="s">
        <v>470</v>
      </c>
      <c r="AQ52" s="76"/>
      <c r="AR52" s="76"/>
      <c r="AS52" s="76"/>
      <c r="AT52" s="76"/>
      <c r="AU52" s="76"/>
      <c r="AV52" s="76"/>
      <c r="AW52" s="146">
        <v>39</v>
      </c>
      <c r="AX52" s="147"/>
      <c r="AY52" s="147"/>
      <c r="AZ52" s="147"/>
      <c r="BA52" s="148"/>
      <c r="BB52" s="146">
        <v>41</v>
      </c>
      <c r="BC52" s="147"/>
      <c r="BD52" s="147"/>
      <c r="BE52" s="147"/>
      <c r="BF52" s="148"/>
      <c r="BG52" s="164">
        <f t="shared" si="5"/>
        <v>80</v>
      </c>
      <c r="BH52" s="164"/>
      <c r="BI52" s="164"/>
      <c r="BJ52" s="164"/>
      <c r="BK52" s="164"/>
      <c r="BL52" s="164"/>
      <c r="BM52" s="146">
        <v>25</v>
      </c>
      <c r="BN52" s="147"/>
      <c r="BO52" s="147"/>
      <c r="BP52" s="147"/>
      <c r="BQ52" s="149"/>
    </row>
    <row r="53" spans="2:69" ht="12" customHeight="1">
      <c r="B53" s="155"/>
      <c r="C53" s="76"/>
      <c r="D53" s="76"/>
      <c r="E53" s="76"/>
      <c r="F53" s="76"/>
      <c r="G53" s="76"/>
      <c r="H53" s="76" t="s">
        <v>427</v>
      </c>
      <c r="I53" s="76"/>
      <c r="J53" s="76"/>
      <c r="K53" s="76"/>
      <c r="L53" s="76"/>
      <c r="M53" s="76"/>
      <c r="N53" s="76"/>
      <c r="O53" s="146">
        <v>56</v>
      </c>
      <c r="P53" s="147"/>
      <c r="Q53" s="147"/>
      <c r="R53" s="147"/>
      <c r="S53" s="147"/>
      <c r="T53" s="146">
        <v>66</v>
      </c>
      <c r="U53" s="147"/>
      <c r="V53" s="147"/>
      <c r="W53" s="147"/>
      <c r="X53" s="148"/>
      <c r="Y53" s="183">
        <f t="shared" si="7"/>
        <v>122</v>
      </c>
      <c r="Z53" s="164"/>
      <c r="AA53" s="164"/>
      <c r="AB53" s="164"/>
      <c r="AC53" s="164"/>
      <c r="AD53" s="164"/>
      <c r="AE53" s="146">
        <v>41</v>
      </c>
      <c r="AF53" s="147"/>
      <c r="AG53" s="147"/>
      <c r="AH53" s="147"/>
      <c r="AI53" s="149"/>
      <c r="AJ53" s="143"/>
      <c r="AK53" s="144"/>
      <c r="AL53" s="144"/>
      <c r="AM53" s="144"/>
      <c r="AN53" s="144"/>
      <c r="AO53" s="145"/>
      <c r="AP53" s="76" t="s">
        <v>471</v>
      </c>
      <c r="AQ53" s="76"/>
      <c r="AR53" s="76"/>
      <c r="AS53" s="76"/>
      <c r="AT53" s="76"/>
      <c r="AU53" s="76"/>
      <c r="AV53" s="76"/>
      <c r="AW53" s="146">
        <v>21</v>
      </c>
      <c r="AX53" s="147"/>
      <c r="AY53" s="147"/>
      <c r="AZ53" s="147"/>
      <c r="BA53" s="148"/>
      <c r="BB53" s="146">
        <v>23</v>
      </c>
      <c r="BC53" s="147"/>
      <c r="BD53" s="147"/>
      <c r="BE53" s="147"/>
      <c r="BF53" s="148"/>
      <c r="BG53" s="164">
        <f t="shared" si="5"/>
        <v>44</v>
      </c>
      <c r="BH53" s="164"/>
      <c r="BI53" s="164"/>
      <c r="BJ53" s="164"/>
      <c r="BK53" s="164"/>
      <c r="BL53" s="164"/>
      <c r="BM53" s="146">
        <v>15</v>
      </c>
      <c r="BN53" s="147"/>
      <c r="BO53" s="147"/>
      <c r="BP53" s="147"/>
      <c r="BQ53" s="149"/>
    </row>
    <row r="54" spans="2:69" ht="12" customHeight="1">
      <c r="B54" s="155"/>
      <c r="C54" s="76"/>
      <c r="D54" s="76"/>
      <c r="E54" s="76"/>
      <c r="F54" s="76"/>
      <c r="G54" s="76"/>
      <c r="H54" s="76" t="s">
        <v>428</v>
      </c>
      <c r="I54" s="76"/>
      <c r="J54" s="76"/>
      <c r="K54" s="76"/>
      <c r="L54" s="76"/>
      <c r="M54" s="76"/>
      <c r="N54" s="76"/>
      <c r="O54" s="146">
        <v>19</v>
      </c>
      <c r="P54" s="147"/>
      <c r="Q54" s="147"/>
      <c r="R54" s="147"/>
      <c r="S54" s="147"/>
      <c r="T54" s="146">
        <v>21</v>
      </c>
      <c r="U54" s="147"/>
      <c r="V54" s="147"/>
      <c r="W54" s="147"/>
      <c r="X54" s="148"/>
      <c r="Y54" s="183">
        <f t="shared" si="7"/>
        <v>40</v>
      </c>
      <c r="Z54" s="164"/>
      <c r="AA54" s="164"/>
      <c r="AB54" s="164"/>
      <c r="AC54" s="164"/>
      <c r="AD54" s="164"/>
      <c r="AE54" s="146">
        <v>13</v>
      </c>
      <c r="AF54" s="147"/>
      <c r="AG54" s="147"/>
      <c r="AH54" s="147"/>
      <c r="AI54" s="149"/>
      <c r="AJ54" s="143"/>
      <c r="AK54" s="144"/>
      <c r="AL54" s="144"/>
      <c r="AM54" s="144"/>
      <c r="AN54" s="144"/>
      <c r="AO54" s="145"/>
      <c r="AP54" s="76" t="s">
        <v>472</v>
      </c>
      <c r="AQ54" s="76"/>
      <c r="AR54" s="76"/>
      <c r="AS54" s="76"/>
      <c r="AT54" s="76"/>
      <c r="AU54" s="76"/>
      <c r="AV54" s="76"/>
      <c r="AW54" s="146">
        <v>64</v>
      </c>
      <c r="AX54" s="147"/>
      <c r="AY54" s="147"/>
      <c r="AZ54" s="147"/>
      <c r="BA54" s="148"/>
      <c r="BB54" s="146">
        <v>70</v>
      </c>
      <c r="BC54" s="147"/>
      <c r="BD54" s="147"/>
      <c r="BE54" s="147"/>
      <c r="BF54" s="148"/>
      <c r="BG54" s="164">
        <f t="shared" si="5"/>
        <v>134</v>
      </c>
      <c r="BH54" s="164"/>
      <c r="BI54" s="164"/>
      <c r="BJ54" s="164"/>
      <c r="BK54" s="164"/>
      <c r="BL54" s="164"/>
      <c r="BM54" s="146">
        <v>31</v>
      </c>
      <c r="BN54" s="147"/>
      <c r="BO54" s="147"/>
      <c r="BP54" s="147"/>
      <c r="BQ54" s="149"/>
    </row>
    <row r="55" spans="2:69" ht="12" customHeight="1">
      <c r="B55" s="155"/>
      <c r="C55" s="76"/>
      <c r="D55" s="76"/>
      <c r="E55" s="76"/>
      <c r="F55" s="76"/>
      <c r="G55" s="76"/>
      <c r="H55" s="76" t="s">
        <v>429</v>
      </c>
      <c r="I55" s="76"/>
      <c r="J55" s="76"/>
      <c r="K55" s="76"/>
      <c r="L55" s="76"/>
      <c r="M55" s="76"/>
      <c r="N55" s="76"/>
      <c r="O55" s="146">
        <v>86</v>
      </c>
      <c r="P55" s="147"/>
      <c r="Q55" s="147"/>
      <c r="R55" s="147"/>
      <c r="S55" s="147"/>
      <c r="T55" s="146">
        <v>96</v>
      </c>
      <c r="U55" s="147"/>
      <c r="V55" s="147"/>
      <c r="W55" s="147"/>
      <c r="X55" s="148"/>
      <c r="Y55" s="183">
        <f t="shared" si="7"/>
        <v>182</v>
      </c>
      <c r="Z55" s="164"/>
      <c r="AA55" s="164"/>
      <c r="AB55" s="164"/>
      <c r="AC55" s="164"/>
      <c r="AD55" s="164"/>
      <c r="AE55" s="146">
        <v>55</v>
      </c>
      <c r="AF55" s="147"/>
      <c r="AG55" s="147"/>
      <c r="AH55" s="147"/>
      <c r="AI55" s="149"/>
      <c r="AJ55" s="143"/>
      <c r="AK55" s="144"/>
      <c r="AL55" s="144"/>
      <c r="AM55" s="144"/>
      <c r="AN55" s="144"/>
      <c r="AO55" s="145"/>
      <c r="AP55" s="76" t="s">
        <v>473</v>
      </c>
      <c r="AQ55" s="76"/>
      <c r="AR55" s="76"/>
      <c r="AS55" s="76"/>
      <c r="AT55" s="76"/>
      <c r="AU55" s="76"/>
      <c r="AV55" s="76"/>
      <c r="AW55" s="146">
        <v>41</v>
      </c>
      <c r="AX55" s="147"/>
      <c r="AY55" s="147"/>
      <c r="AZ55" s="147"/>
      <c r="BA55" s="148"/>
      <c r="BB55" s="146">
        <v>47</v>
      </c>
      <c r="BC55" s="147"/>
      <c r="BD55" s="147"/>
      <c r="BE55" s="147"/>
      <c r="BF55" s="148"/>
      <c r="BG55" s="164">
        <f t="shared" si="5"/>
        <v>88</v>
      </c>
      <c r="BH55" s="164"/>
      <c r="BI55" s="164"/>
      <c r="BJ55" s="164"/>
      <c r="BK55" s="164"/>
      <c r="BL55" s="164"/>
      <c r="BM55" s="146">
        <v>38</v>
      </c>
      <c r="BN55" s="147"/>
      <c r="BO55" s="147"/>
      <c r="BP55" s="147"/>
      <c r="BQ55" s="149"/>
    </row>
    <row r="56" spans="2:69" ht="12" customHeight="1">
      <c r="B56" s="155"/>
      <c r="C56" s="76"/>
      <c r="D56" s="76"/>
      <c r="E56" s="76"/>
      <c r="F56" s="76"/>
      <c r="G56" s="76"/>
      <c r="H56" s="76" t="s">
        <v>430</v>
      </c>
      <c r="I56" s="76"/>
      <c r="J56" s="76"/>
      <c r="K56" s="76"/>
      <c r="L56" s="76"/>
      <c r="M56" s="76"/>
      <c r="N56" s="76"/>
      <c r="O56" s="146">
        <v>86</v>
      </c>
      <c r="P56" s="147"/>
      <c r="Q56" s="147"/>
      <c r="R56" s="147"/>
      <c r="S56" s="147"/>
      <c r="T56" s="146">
        <v>95</v>
      </c>
      <c r="U56" s="147"/>
      <c r="V56" s="147"/>
      <c r="W56" s="147"/>
      <c r="X56" s="148"/>
      <c r="Y56" s="183">
        <f t="shared" si="7"/>
        <v>181</v>
      </c>
      <c r="Z56" s="164"/>
      <c r="AA56" s="164"/>
      <c r="AB56" s="164"/>
      <c r="AC56" s="164"/>
      <c r="AD56" s="164"/>
      <c r="AE56" s="146">
        <v>54</v>
      </c>
      <c r="AF56" s="147"/>
      <c r="AG56" s="147"/>
      <c r="AH56" s="147"/>
      <c r="AI56" s="149"/>
      <c r="AJ56" s="143"/>
      <c r="AK56" s="144"/>
      <c r="AL56" s="144"/>
      <c r="AM56" s="144"/>
      <c r="AN56" s="144"/>
      <c r="AO56" s="145"/>
      <c r="AP56" s="76" t="s">
        <v>474</v>
      </c>
      <c r="AQ56" s="76"/>
      <c r="AR56" s="76"/>
      <c r="AS56" s="76"/>
      <c r="AT56" s="76"/>
      <c r="AU56" s="76"/>
      <c r="AV56" s="76"/>
      <c r="AW56" s="146">
        <v>36</v>
      </c>
      <c r="AX56" s="147"/>
      <c r="AY56" s="147"/>
      <c r="AZ56" s="147"/>
      <c r="BA56" s="148"/>
      <c r="BB56" s="146">
        <v>29</v>
      </c>
      <c r="BC56" s="147"/>
      <c r="BD56" s="147"/>
      <c r="BE56" s="147"/>
      <c r="BF56" s="148"/>
      <c r="BG56" s="164">
        <f t="shared" si="5"/>
        <v>65</v>
      </c>
      <c r="BH56" s="164"/>
      <c r="BI56" s="164"/>
      <c r="BJ56" s="164"/>
      <c r="BK56" s="164"/>
      <c r="BL56" s="164"/>
      <c r="BM56" s="146">
        <v>20</v>
      </c>
      <c r="BN56" s="147"/>
      <c r="BO56" s="147"/>
      <c r="BP56" s="147"/>
      <c r="BQ56" s="149"/>
    </row>
    <row r="57" spans="2:69" ht="12" customHeight="1">
      <c r="B57" s="155"/>
      <c r="C57" s="76"/>
      <c r="D57" s="76"/>
      <c r="E57" s="76"/>
      <c r="F57" s="76"/>
      <c r="G57" s="76"/>
      <c r="H57" s="76" t="s">
        <v>431</v>
      </c>
      <c r="I57" s="76"/>
      <c r="J57" s="76"/>
      <c r="K57" s="76"/>
      <c r="L57" s="76"/>
      <c r="M57" s="76"/>
      <c r="N57" s="76"/>
      <c r="O57" s="146">
        <v>111</v>
      </c>
      <c r="P57" s="147"/>
      <c r="Q57" s="147"/>
      <c r="R57" s="147"/>
      <c r="S57" s="147"/>
      <c r="T57" s="146">
        <v>116</v>
      </c>
      <c r="U57" s="147"/>
      <c r="V57" s="147"/>
      <c r="W57" s="147"/>
      <c r="X57" s="148"/>
      <c r="Y57" s="183">
        <f t="shared" si="7"/>
        <v>227</v>
      </c>
      <c r="Z57" s="164"/>
      <c r="AA57" s="164"/>
      <c r="AB57" s="164"/>
      <c r="AC57" s="164"/>
      <c r="AD57" s="164"/>
      <c r="AE57" s="146">
        <v>69</v>
      </c>
      <c r="AF57" s="147"/>
      <c r="AG57" s="147"/>
      <c r="AH57" s="147"/>
      <c r="AI57" s="149"/>
      <c r="AJ57" s="143"/>
      <c r="AK57" s="144"/>
      <c r="AL57" s="144"/>
      <c r="AM57" s="144"/>
      <c r="AN57" s="144"/>
      <c r="AO57" s="145"/>
      <c r="AP57" s="76" t="s">
        <v>475</v>
      </c>
      <c r="AQ57" s="76"/>
      <c r="AR57" s="76"/>
      <c r="AS57" s="76"/>
      <c r="AT57" s="76"/>
      <c r="AU57" s="76"/>
      <c r="AV57" s="76"/>
      <c r="AW57" s="146">
        <v>71</v>
      </c>
      <c r="AX57" s="147"/>
      <c r="AY57" s="147"/>
      <c r="AZ57" s="147"/>
      <c r="BA57" s="148"/>
      <c r="BB57" s="146">
        <v>78</v>
      </c>
      <c r="BC57" s="147"/>
      <c r="BD57" s="147"/>
      <c r="BE57" s="147"/>
      <c r="BF57" s="148"/>
      <c r="BG57" s="164">
        <f t="shared" si="5"/>
        <v>149</v>
      </c>
      <c r="BH57" s="164"/>
      <c r="BI57" s="164"/>
      <c r="BJ57" s="164"/>
      <c r="BK57" s="164"/>
      <c r="BL57" s="164"/>
      <c r="BM57" s="146">
        <v>41</v>
      </c>
      <c r="BN57" s="147"/>
      <c r="BO57" s="147"/>
      <c r="BP57" s="147"/>
      <c r="BQ57" s="149"/>
    </row>
    <row r="58" spans="2:69" ht="12" customHeight="1">
      <c r="B58" s="155"/>
      <c r="C58" s="76"/>
      <c r="D58" s="76"/>
      <c r="E58" s="76"/>
      <c r="F58" s="76"/>
      <c r="G58" s="76"/>
      <c r="H58" s="76" t="s">
        <v>432</v>
      </c>
      <c r="I58" s="76"/>
      <c r="J58" s="76"/>
      <c r="K58" s="76"/>
      <c r="L58" s="76"/>
      <c r="M58" s="76"/>
      <c r="N58" s="76"/>
      <c r="O58" s="146">
        <v>117</v>
      </c>
      <c r="P58" s="147"/>
      <c r="Q58" s="147"/>
      <c r="R58" s="147"/>
      <c r="S58" s="147"/>
      <c r="T58" s="146">
        <v>99</v>
      </c>
      <c r="U58" s="147"/>
      <c r="V58" s="147"/>
      <c r="W58" s="147"/>
      <c r="X58" s="148"/>
      <c r="Y58" s="183">
        <f t="shared" si="7"/>
        <v>216</v>
      </c>
      <c r="Z58" s="164"/>
      <c r="AA58" s="164"/>
      <c r="AB58" s="164"/>
      <c r="AC58" s="164"/>
      <c r="AD58" s="164"/>
      <c r="AE58" s="146">
        <v>59</v>
      </c>
      <c r="AF58" s="147"/>
      <c r="AG58" s="147"/>
      <c r="AH58" s="147"/>
      <c r="AI58" s="149"/>
      <c r="AJ58" s="143"/>
      <c r="AK58" s="144"/>
      <c r="AL58" s="144"/>
      <c r="AM58" s="144"/>
      <c r="AN58" s="144"/>
      <c r="AO58" s="145"/>
      <c r="AP58" s="76" t="s">
        <v>476</v>
      </c>
      <c r="AQ58" s="76"/>
      <c r="AR58" s="76"/>
      <c r="AS58" s="76"/>
      <c r="AT58" s="76"/>
      <c r="AU58" s="76"/>
      <c r="AV58" s="76"/>
      <c r="AW58" s="146">
        <v>114</v>
      </c>
      <c r="AX58" s="147"/>
      <c r="AY58" s="147"/>
      <c r="AZ58" s="147"/>
      <c r="BA58" s="148"/>
      <c r="BB58" s="146">
        <v>144</v>
      </c>
      <c r="BC58" s="147"/>
      <c r="BD58" s="147"/>
      <c r="BE58" s="147"/>
      <c r="BF58" s="148"/>
      <c r="BG58" s="164">
        <f t="shared" si="5"/>
        <v>258</v>
      </c>
      <c r="BH58" s="164"/>
      <c r="BI58" s="164"/>
      <c r="BJ58" s="164"/>
      <c r="BK58" s="164"/>
      <c r="BL58" s="164"/>
      <c r="BM58" s="146">
        <v>69</v>
      </c>
      <c r="BN58" s="147"/>
      <c r="BO58" s="147"/>
      <c r="BP58" s="147"/>
      <c r="BQ58" s="149"/>
    </row>
    <row r="59" spans="2:69" ht="12" customHeight="1">
      <c r="B59" s="155"/>
      <c r="C59" s="76"/>
      <c r="D59" s="76"/>
      <c r="E59" s="76"/>
      <c r="F59" s="76"/>
      <c r="G59" s="76"/>
      <c r="H59" s="76" t="s">
        <v>433</v>
      </c>
      <c r="I59" s="76"/>
      <c r="J59" s="76"/>
      <c r="K59" s="76"/>
      <c r="L59" s="76"/>
      <c r="M59" s="76"/>
      <c r="N59" s="76"/>
      <c r="O59" s="146">
        <v>87</v>
      </c>
      <c r="P59" s="147"/>
      <c r="Q59" s="147"/>
      <c r="R59" s="147"/>
      <c r="S59" s="147"/>
      <c r="T59" s="146">
        <v>78</v>
      </c>
      <c r="U59" s="147"/>
      <c r="V59" s="147"/>
      <c r="W59" s="147"/>
      <c r="X59" s="148"/>
      <c r="Y59" s="183">
        <f t="shared" si="7"/>
        <v>165</v>
      </c>
      <c r="Z59" s="164"/>
      <c r="AA59" s="164"/>
      <c r="AB59" s="164"/>
      <c r="AC59" s="164"/>
      <c r="AD59" s="164"/>
      <c r="AE59" s="146">
        <v>45</v>
      </c>
      <c r="AF59" s="147"/>
      <c r="AG59" s="147"/>
      <c r="AH59" s="147"/>
      <c r="AI59" s="149"/>
      <c r="AJ59" s="143"/>
      <c r="AK59" s="144"/>
      <c r="AL59" s="144"/>
      <c r="AM59" s="144"/>
      <c r="AN59" s="144"/>
      <c r="AO59" s="145"/>
      <c r="AP59" s="76" t="s">
        <v>477</v>
      </c>
      <c r="AQ59" s="76"/>
      <c r="AR59" s="76"/>
      <c r="AS59" s="76"/>
      <c r="AT59" s="76"/>
      <c r="AU59" s="76"/>
      <c r="AV59" s="76"/>
      <c r="AW59" s="146">
        <v>154</v>
      </c>
      <c r="AX59" s="147"/>
      <c r="AY59" s="147"/>
      <c r="AZ59" s="147"/>
      <c r="BA59" s="148"/>
      <c r="BB59" s="146">
        <v>162</v>
      </c>
      <c r="BC59" s="147"/>
      <c r="BD59" s="147"/>
      <c r="BE59" s="147"/>
      <c r="BF59" s="148"/>
      <c r="BG59" s="164">
        <f t="shared" si="5"/>
        <v>316</v>
      </c>
      <c r="BH59" s="164"/>
      <c r="BI59" s="164"/>
      <c r="BJ59" s="164"/>
      <c r="BK59" s="164"/>
      <c r="BL59" s="164"/>
      <c r="BM59" s="146">
        <v>86</v>
      </c>
      <c r="BN59" s="147"/>
      <c r="BO59" s="147"/>
      <c r="BP59" s="147"/>
      <c r="BQ59" s="149"/>
    </row>
    <row r="60" spans="2:69" ht="12" customHeight="1" thickBot="1">
      <c r="B60" s="155"/>
      <c r="C60" s="76"/>
      <c r="D60" s="76"/>
      <c r="E60" s="76"/>
      <c r="F60" s="76"/>
      <c r="G60" s="76"/>
      <c r="H60" s="76" t="s">
        <v>434</v>
      </c>
      <c r="I60" s="76"/>
      <c r="J60" s="76"/>
      <c r="K60" s="76"/>
      <c r="L60" s="76"/>
      <c r="M60" s="76"/>
      <c r="N60" s="76"/>
      <c r="O60" s="146">
        <v>33</v>
      </c>
      <c r="P60" s="147"/>
      <c r="Q60" s="147"/>
      <c r="R60" s="147"/>
      <c r="S60" s="147"/>
      <c r="T60" s="146">
        <v>34</v>
      </c>
      <c r="U60" s="147"/>
      <c r="V60" s="147"/>
      <c r="W60" s="147"/>
      <c r="X60" s="148"/>
      <c r="Y60" s="183">
        <f t="shared" si="7"/>
        <v>67</v>
      </c>
      <c r="Z60" s="164"/>
      <c r="AA60" s="164"/>
      <c r="AB60" s="164"/>
      <c r="AC60" s="164"/>
      <c r="AD60" s="164"/>
      <c r="AE60" s="146">
        <v>24</v>
      </c>
      <c r="AF60" s="147"/>
      <c r="AG60" s="147"/>
      <c r="AH60" s="147"/>
      <c r="AI60" s="149"/>
      <c r="AJ60" s="143"/>
      <c r="AK60" s="144"/>
      <c r="AL60" s="144"/>
      <c r="AM60" s="144"/>
      <c r="AN60" s="144"/>
      <c r="AO60" s="145"/>
      <c r="AP60" s="161" t="s">
        <v>381</v>
      </c>
      <c r="AQ60" s="157"/>
      <c r="AR60" s="157"/>
      <c r="AS60" s="157"/>
      <c r="AT60" s="157"/>
      <c r="AU60" s="157"/>
      <c r="AV60" s="157"/>
      <c r="AW60" s="158">
        <v>3761</v>
      </c>
      <c r="AX60" s="159"/>
      <c r="AY60" s="159"/>
      <c r="AZ60" s="159"/>
      <c r="BA60" s="162"/>
      <c r="BB60" s="158">
        <v>4310</v>
      </c>
      <c r="BC60" s="159"/>
      <c r="BD60" s="159"/>
      <c r="BE60" s="159"/>
      <c r="BF60" s="162"/>
      <c r="BG60" s="163">
        <f>SUM(BG40:BG59)</f>
        <v>8071</v>
      </c>
      <c r="BH60" s="163"/>
      <c r="BI60" s="163"/>
      <c r="BJ60" s="163"/>
      <c r="BK60" s="163"/>
      <c r="BL60" s="163"/>
      <c r="BM60" s="158">
        <v>2838</v>
      </c>
      <c r="BN60" s="159"/>
      <c r="BO60" s="159"/>
      <c r="BP60" s="159"/>
      <c r="BQ60" s="160"/>
    </row>
    <row r="61" spans="2:69" ht="12" customHeight="1" thickTop="1">
      <c r="B61" s="155"/>
      <c r="C61" s="76"/>
      <c r="D61" s="76"/>
      <c r="E61" s="76"/>
      <c r="F61" s="76"/>
      <c r="G61" s="76"/>
      <c r="H61" s="76" t="s">
        <v>435</v>
      </c>
      <c r="I61" s="76"/>
      <c r="J61" s="76"/>
      <c r="K61" s="76"/>
      <c r="L61" s="76"/>
      <c r="M61" s="76"/>
      <c r="N61" s="76"/>
      <c r="O61" s="146">
        <v>36</v>
      </c>
      <c r="P61" s="147"/>
      <c r="Q61" s="147"/>
      <c r="R61" s="147"/>
      <c r="S61" s="147"/>
      <c r="T61" s="146">
        <v>31</v>
      </c>
      <c r="U61" s="147"/>
      <c r="V61" s="147"/>
      <c r="W61" s="147"/>
      <c r="X61" s="148"/>
      <c r="Y61" s="183">
        <f t="shared" si="7"/>
        <v>67</v>
      </c>
      <c r="Z61" s="164"/>
      <c r="AA61" s="164"/>
      <c r="AB61" s="164"/>
      <c r="AC61" s="164"/>
      <c r="AD61" s="164"/>
      <c r="AE61" s="146">
        <v>24</v>
      </c>
      <c r="AF61" s="147"/>
      <c r="AG61" s="147"/>
      <c r="AH61" s="147"/>
      <c r="AI61" s="149"/>
      <c r="AJ61" s="63"/>
      <c r="AK61" s="64"/>
      <c r="AL61" s="64"/>
      <c r="AM61" s="64"/>
      <c r="AN61" s="64"/>
      <c r="AO61" s="64"/>
      <c r="AP61" s="62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</row>
    <row r="62" spans="2:69" ht="12" customHeight="1">
      <c r="B62" s="155"/>
      <c r="C62" s="76"/>
      <c r="D62" s="76"/>
      <c r="E62" s="76"/>
      <c r="F62" s="76"/>
      <c r="G62" s="76"/>
      <c r="H62" s="76" t="s">
        <v>436</v>
      </c>
      <c r="I62" s="76"/>
      <c r="J62" s="76"/>
      <c r="K62" s="76"/>
      <c r="L62" s="76"/>
      <c r="M62" s="76"/>
      <c r="N62" s="76"/>
      <c r="O62" s="146">
        <v>39</v>
      </c>
      <c r="P62" s="147"/>
      <c r="Q62" s="147"/>
      <c r="R62" s="147"/>
      <c r="S62" s="147"/>
      <c r="T62" s="146">
        <v>37</v>
      </c>
      <c r="U62" s="147"/>
      <c r="V62" s="147"/>
      <c r="W62" s="147"/>
      <c r="X62" s="148"/>
      <c r="Y62" s="183">
        <f t="shared" si="7"/>
        <v>76</v>
      </c>
      <c r="Z62" s="164"/>
      <c r="AA62" s="164"/>
      <c r="AB62" s="164"/>
      <c r="AC62" s="164"/>
      <c r="AD62" s="164"/>
      <c r="AE62" s="146">
        <v>26</v>
      </c>
      <c r="AF62" s="147"/>
      <c r="AG62" s="147"/>
      <c r="AH62" s="147"/>
      <c r="AI62" s="149"/>
      <c r="AP62" s="40"/>
      <c r="AR62" s="40"/>
      <c r="AS62" s="40"/>
      <c r="AT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2:69" ht="12" customHeight="1">
      <c r="B63" s="155"/>
      <c r="C63" s="76"/>
      <c r="D63" s="76"/>
      <c r="E63" s="76"/>
      <c r="F63" s="76"/>
      <c r="G63" s="76"/>
      <c r="H63" s="76" t="s">
        <v>437</v>
      </c>
      <c r="I63" s="76"/>
      <c r="J63" s="76"/>
      <c r="K63" s="76"/>
      <c r="L63" s="76"/>
      <c r="M63" s="76"/>
      <c r="N63" s="76"/>
      <c r="O63" s="146">
        <v>42</v>
      </c>
      <c r="P63" s="147"/>
      <c r="Q63" s="147"/>
      <c r="R63" s="147"/>
      <c r="S63" s="147"/>
      <c r="T63" s="146">
        <v>52</v>
      </c>
      <c r="U63" s="147"/>
      <c r="V63" s="147"/>
      <c r="W63" s="147"/>
      <c r="X63" s="148"/>
      <c r="Y63" s="183">
        <f t="shared" si="7"/>
        <v>94</v>
      </c>
      <c r="Z63" s="164"/>
      <c r="AA63" s="164"/>
      <c r="AB63" s="164"/>
      <c r="AC63" s="164"/>
      <c r="AD63" s="164"/>
      <c r="AE63" s="146">
        <v>33</v>
      </c>
      <c r="AF63" s="147"/>
      <c r="AG63" s="147"/>
      <c r="AH63" s="147"/>
      <c r="AI63" s="149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</row>
    <row r="64" spans="2:69" ht="12" customHeight="1">
      <c r="B64" s="155"/>
      <c r="C64" s="76"/>
      <c r="D64" s="76"/>
      <c r="E64" s="76"/>
      <c r="F64" s="76"/>
      <c r="G64" s="76"/>
      <c r="H64" s="76" t="s">
        <v>438</v>
      </c>
      <c r="I64" s="76"/>
      <c r="J64" s="76"/>
      <c r="K64" s="76"/>
      <c r="L64" s="76"/>
      <c r="M64" s="76"/>
      <c r="N64" s="76"/>
      <c r="O64" s="146">
        <v>66</v>
      </c>
      <c r="P64" s="147"/>
      <c r="Q64" s="147"/>
      <c r="R64" s="147"/>
      <c r="S64" s="147"/>
      <c r="T64" s="146">
        <v>85</v>
      </c>
      <c r="U64" s="147"/>
      <c r="V64" s="147"/>
      <c r="W64" s="147"/>
      <c r="X64" s="148"/>
      <c r="Y64" s="183">
        <f t="shared" si="7"/>
        <v>151</v>
      </c>
      <c r="Z64" s="164"/>
      <c r="AA64" s="164"/>
      <c r="AB64" s="164"/>
      <c r="AC64" s="164"/>
      <c r="AD64" s="164"/>
      <c r="AE64" s="146">
        <v>35</v>
      </c>
      <c r="AF64" s="147"/>
      <c r="AG64" s="147"/>
      <c r="AH64" s="147"/>
      <c r="AI64" s="149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</row>
    <row r="65" spans="2:69" ht="12" customHeight="1">
      <c r="B65" s="155"/>
      <c r="C65" s="76"/>
      <c r="D65" s="76"/>
      <c r="E65" s="76"/>
      <c r="F65" s="76"/>
      <c r="G65" s="76"/>
      <c r="H65" s="76" t="s">
        <v>439</v>
      </c>
      <c r="I65" s="76"/>
      <c r="J65" s="76"/>
      <c r="K65" s="76"/>
      <c r="L65" s="76"/>
      <c r="M65" s="76"/>
      <c r="N65" s="76"/>
      <c r="O65" s="146">
        <v>32</v>
      </c>
      <c r="P65" s="147"/>
      <c r="Q65" s="147"/>
      <c r="R65" s="147"/>
      <c r="S65" s="147"/>
      <c r="T65" s="146">
        <v>31</v>
      </c>
      <c r="U65" s="147"/>
      <c r="V65" s="147"/>
      <c r="W65" s="147"/>
      <c r="X65" s="148"/>
      <c r="Y65" s="183">
        <f t="shared" si="7"/>
        <v>63</v>
      </c>
      <c r="Z65" s="164"/>
      <c r="AA65" s="164"/>
      <c r="AB65" s="164"/>
      <c r="AC65" s="164"/>
      <c r="AD65" s="164"/>
      <c r="AE65" s="146">
        <v>16</v>
      </c>
      <c r="AF65" s="147"/>
      <c r="AG65" s="147"/>
      <c r="AH65" s="147"/>
      <c r="AI65" s="149"/>
      <c r="AK65" s="40">
        <v>3</v>
      </c>
      <c r="AL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</row>
    <row r="66" spans="2:69" ht="12" customHeight="1" thickBot="1">
      <c r="B66" s="156"/>
      <c r="C66" s="157"/>
      <c r="D66" s="157"/>
      <c r="E66" s="157"/>
      <c r="F66" s="157"/>
      <c r="G66" s="157"/>
      <c r="H66" s="157" t="s">
        <v>381</v>
      </c>
      <c r="I66" s="157"/>
      <c r="J66" s="157"/>
      <c r="K66" s="157"/>
      <c r="L66" s="157"/>
      <c r="M66" s="157"/>
      <c r="N66" s="157"/>
      <c r="O66" s="158">
        <v>900</v>
      </c>
      <c r="P66" s="159"/>
      <c r="Q66" s="159"/>
      <c r="R66" s="159"/>
      <c r="S66" s="159"/>
      <c r="T66" s="158">
        <v>930</v>
      </c>
      <c r="U66" s="159"/>
      <c r="V66" s="159"/>
      <c r="W66" s="159"/>
      <c r="X66" s="162"/>
      <c r="Y66" s="162">
        <f>SUM(Y51:Y65)</f>
        <v>1830</v>
      </c>
      <c r="Z66" s="163"/>
      <c r="AA66" s="163"/>
      <c r="AB66" s="163"/>
      <c r="AC66" s="163"/>
      <c r="AD66" s="163"/>
      <c r="AE66" s="158">
        <v>544</v>
      </c>
      <c r="AF66" s="159"/>
      <c r="AG66" s="159"/>
      <c r="AH66" s="159"/>
      <c r="AI66" s="16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</row>
    <row r="67" ht="12" customHeight="1" thickTop="1"/>
  </sheetData>
  <sheetProtection/>
  <mergeCells count="613">
    <mergeCell ref="AE63:AI63"/>
    <mergeCell ref="AE64:AI64"/>
    <mergeCell ref="AE65:AI65"/>
    <mergeCell ref="AE66:AI66"/>
    <mergeCell ref="AE8:AI8"/>
    <mergeCell ref="AE57:AI57"/>
    <mergeCell ref="AE58:AI58"/>
    <mergeCell ref="AE59:AI59"/>
    <mergeCell ref="AE60:AI60"/>
    <mergeCell ref="AE61:AI61"/>
    <mergeCell ref="H5:N5"/>
    <mergeCell ref="O5:S5"/>
    <mergeCell ref="T5:X5"/>
    <mergeCell ref="Y5:AD5"/>
    <mergeCell ref="AE5:AI5"/>
    <mergeCell ref="AP5:AV5"/>
    <mergeCell ref="AJ5:AO12"/>
    <mergeCell ref="H8:N8"/>
    <mergeCell ref="H6:N6"/>
    <mergeCell ref="O6:S6"/>
    <mergeCell ref="T6:X6"/>
    <mergeCell ref="Y6:AD6"/>
    <mergeCell ref="AE6:AI6"/>
    <mergeCell ref="AE62:AI62"/>
    <mergeCell ref="B3:G4"/>
    <mergeCell ref="H3:N4"/>
    <mergeCell ref="O4:S4"/>
    <mergeCell ref="T4:X4"/>
    <mergeCell ref="H7:N7"/>
    <mergeCell ref="Y7:AD7"/>
    <mergeCell ref="AP3:AV4"/>
    <mergeCell ref="AW3:BL3"/>
    <mergeCell ref="Y4:AD4"/>
    <mergeCell ref="AE3:AI4"/>
    <mergeCell ref="O3:AD3"/>
    <mergeCell ref="AJ3:AO4"/>
    <mergeCell ref="BM3:BQ4"/>
    <mergeCell ref="AW4:BA4"/>
    <mergeCell ref="BB4:BF4"/>
    <mergeCell ref="BG4:BL4"/>
    <mergeCell ref="BB5:BF5"/>
    <mergeCell ref="BG5:BL5"/>
    <mergeCell ref="BM5:BQ5"/>
    <mergeCell ref="AW5:BA5"/>
    <mergeCell ref="AP6:AV6"/>
    <mergeCell ref="AW6:BA6"/>
    <mergeCell ref="O8:S8"/>
    <mergeCell ref="T8:X8"/>
    <mergeCell ref="Y8:AD8"/>
    <mergeCell ref="AP7:AV7"/>
    <mergeCell ref="AW7:BA7"/>
    <mergeCell ref="AE7:AI7"/>
    <mergeCell ref="O7:S7"/>
    <mergeCell ref="T7:X7"/>
    <mergeCell ref="AE9:AI9"/>
    <mergeCell ref="H10:N10"/>
    <mergeCell ref="O10:S10"/>
    <mergeCell ref="T10:X10"/>
    <mergeCell ref="Y10:AD10"/>
    <mergeCell ref="AE10:AI10"/>
    <mergeCell ref="H9:N9"/>
    <mergeCell ref="O9:S9"/>
    <mergeCell ref="T9:X9"/>
    <mergeCell ref="Y9:AD9"/>
    <mergeCell ref="AE11:AI11"/>
    <mergeCell ref="H12:N12"/>
    <mergeCell ref="O12:S12"/>
    <mergeCell ref="T12:X12"/>
    <mergeCell ref="Y12:AD12"/>
    <mergeCell ref="AE12:AI12"/>
    <mergeCell ref="H11:N11"/>
    <mergeCell ref="O11:S11"/>
    <mergeCell ref="T11:X11"/>
    <mergeCell ref="Y11:AD11"/>
    <mergeCell ref="AE13:AI13"/>
    <mergeCell ref="H14:N14"/>
    <mergeCell ref="O14:S14"/>
    <mergeCell ref="T14:X14"/>
    <mergeCell ref="Y14:AD14"/>
    <mergeCell ref="AE14:AI14"/>
    <mergeCell ref="H13:N13"/>
    <mergeCell ref="O13:S13"/>
    <mergeCell ref="T13:X13"/>
    <mergeCell ref="Y13:AD13"/>
    <mergeCell ref="AE15:AI15"/>
    <mergeCell ref="H16:N16"/>
    <mergeCell ref="O16:S16"/>
    <mergeCell ref="T16:X16"/>
    <mergeCell ref="Y16:AD16"/>
    <mergeCell ref="AE16:AI16"/>
    <mergeCell ref="H15:N15"/>
    <mergeCell ref="O15:S15"/>
    <mergeCell ref="T15:X15"/>
    <mergeCell ref="Y15:AD15"/>
    <mergeCell ref="AE17:AI17"/>
    <mergeCell ref="H18:N18"/>
    <mergeCell ref="O18:S18"/>
    <mergeCell ref="T18:X18"/>
    <mergeCell ref="Y18:AD18"/>
    <mergeCell ref="AE18:AI18"/>
    <mergeCell ref="H17:N17"/>
    <mergeCell ref="O17:S17"/>
    <mergeCell ref="T17:X17"/>
    <mergeCell ref="Y17:AD17"/>
    <mergeCell ref="AE19:AI19"/>
    <mergeCell ref="H20:N20"/>
    <mergeCell ref="O20:S20"/>
    <mergeCell ref="T20:X20"/>
    <mergeCell ref="Y20:AD20"/>
    <mergeCell ref="AE20:AI20"/>
    <mergeCell ref="H19:N19"/>
    <mergeCell ref="O19:S19"/>
    <mergeCell ref="T19:X19"/>
    <mergeCell ref="Y19:AD19"/>
    <mergeCell ref="AE21:AI21"/>
    <mergeCell ref="H22:N22"/>
    <mergeCell ref="O22:S22"/>
    <mergeCell ref="T22:X22"/>
    <mergeCell ref="Y22:AD22"/>
    <mergeCell ref="AE22:AI22"/>
    <mergeCell ref="H21:N21"/>
    <mergeCell ref="O21:S21"/>
    <mergeCell ref="T21:X21"/>
    <mergeCell ref="Y21:AD21"/>
    <mergeCell ref="AE23:AI23"/>
    <mergeCell ref="H24:N24"/>
    <mergeCell ref="O24:S24"/>
    <mergeCell ref="T24:X24"/>
    <mergeCell ref="Y24:AD24"/>
    <mergeCell ref="AE24:AI24"/>
    <mergeCell ref="H23:N23"/>
    <mergeCell ref="O23:S23"/>
    <mergeCell ref="T23:X23"/>
    <mergeCell ref="Y23:AD23"/>
    <mergeCell ref="AE25:AI25"/>
    <mergeCell ref="H26:N26"/>
    <mergeCell ref="O26:S26"/>
    <mergeCell ref="T26:X26"/>
    <mergeCell ref="Y26:AD26"/>
    <mergeCell ref="AE26:AI26"/>
    <mergeCell ref="H25:N25"/>
    <mergeCell ref="O25:S25"/>
    <mergeCell ref="T25:X25"/>
    <mergeCell ref="Y25:AD25"/>
    <mergeCell ref="AE27:AI27"/>
    <mergeCell ref="H28:N28"/>
    <mergeCell ref="O28:S28"/>
    <mergeCell ref="T28:X28"/>
    <mergeCell ref="Y28:AD28"/>
    <mergeCell ref="AE28:AI28"/>
    <mergeCell ref="H27:N27"/>
    <mergeCell ref="O27:S27"/>
    <mergeCell ref="T27:X27"/>
    <mergeCell ref="Y27:AD27"/>
    <mergeCell ref="AE29:AI29"/>
    <mergeCell ref="H30:N30"/>
    <mergeCell ref="O30:S30"/>
    <mergeCell ref="T30:X30"/>
    <mergeCell ref="Y30:AD30"/>
    <mergeCell ref="AE30:AI30"/>
    <mergeCell ref="H29:N29"/>
    <mergeCell ref="O29:S29"/>
    <mergeCell ref="T29:X29"/>
    <mergeCell ref="Y29:AD29"/>
    <mergeCell ref="AE31:AI31"/>
    <mergeCell ref="H32:N32"/>
    <mergeCell ref="O32:S32"/>
    <mergeCell ref="T32:X32"/>
    <mergeCell ref="Y32:AD32"/>
    <mergeCell ref="AE32:AI32"/>
    <mergeCell ref="H31:N31"/>
    <mergeCell ref="O31:S31"/>
    <mergeCell ref="T31:X31"/>
    <mergeCell ref="Y31:AD31"/>
    <mergeCell ref="AE33:AI33"/>
    <mergeCell ref="H34:N34"/>
    <mergeCell ref="O34:S34"/>
    <mergeCell ref="T34:X34"/>
    <mergeCell ref="Y34:AD34"/>
    <mergeCell ref="AE34:AI34"/>
    <mergeCell ref="H33:N33"/>
    <mergeCell ref="O33:S33"/>
    <mergeCell ref="T33:X33"/>
    <mergeCell ref="Y33:AD33"/>
    <mergeCell ref="AE35:AI35"/>
    <mergeCell ref="H36:N36"/>
    <mergeCell ref="O36:S36"/>
    <mergeCell ref="T36:X36"/>
    <mergeCell ref="Y36:AD36"/>
    <mergeCell ref="AE36:AI36"/>
    <mergeCell ref="H35:N35"/>
    <mergeCell ref="O35:S35"/>
    <mergeCell ref="T35:X35"/>
    <mergeCell ref="Y35:AD35"/>
    <mergeCell ref="AE37:AI37"/>
    <mergeCell ref="H38:N38"/>
    <mergeCell ref="O38:S38"/>
    <mergeCell ref="T38:X38"/>
    <mergeCell ref="Y38:AD38"/>
    <mergeCell ref="AE38:AI38"/>
    <mergeCell ref="H37:N37"/>
    <mergeCell ref="O37:S37"/>
    <mergeCell ref="T37:X37"/>
    <mergeCell ref="Y37:AD37"/>
    <mergeCell ref="AE39:AI39"/>
    <mergeCell ref="H40:N40"/>
    <mergeCell ref="O40:S40"/>
    <mergeCell ref="T40:X40"/>
    <mergeCell ref="Y40:AD40"/>
    <mergeCell ref="AE40:AI40"/>
    <mergeCell ref="H39:N39"/>
    <mergeCell ref="O39:S39"/>
    <mergeCell ref="T39:X39"/>
    <mergeCell ref="Y39:AD39"/>
    <mergeCell ref="AE41:AI41"/>
    <mergeCell ref="H42:N42"/>
    <mergeCell ref="O42:S42"/>
    <mergeCell ref="T42:X42"/>
    <mergeCell ref="Y42:AD42"/>
    <mergeCell ref="AE42:AI42"/>
    <mergeCell ref="H41:N41"/>
    <mergeCell ref="O41:S41"/>
    <mergeCell ref="T41:X41"/>
    <mergeCell ref="Y41:AD41"/>
    <mergeCell ref="AE43:AI43"/>
    <mergeCell ref="H44:N44"/>
    <mergeCell ref="O44:S44"/>
    <mergeCell ref="T44:X44"/>
    <mergeCell ref="Y44:AD44"/>
    <mergeCell ref="AE44:AI44"/>
    <mergeCell ref="H43:N43"/>
    <mergeCell ref="O43:S43"/>
    <mergeCell ref="T43:X43"/>
    <mergeCell ref="Y43:AD43"/>
    <mergeCell ref="AE45:AI45"/>
    <mergeCell ref="H46:N46"/>
    <mergeCell ref="O46:S46"/>
    <mergeCell ref="T46:X46"/>
    <mergeCell ref="Y46:AD46"/>
    <mergeCell ref="AE46:AI46"/>
    <mergeCell ref="H45:N45"/>
    <mergeCell ref="O45:S45"/>
    <mergeCell ref="T45:X45"/>
    <mergeCell ref="Y45:AD45"/>
    <mergeCell ref="AE47:AI47"/>
    <mergeCell ref="H48:N48"/>
    <mergeCell ref="O48:S48"/>
    <mergeCell ref="T48:X48"/>
    <mergeCell ref="Y48:AD48"/>
    <mergeCell ref="AE48:AI48"/>
    <mergeCell ref="H47:N47"/>
    <mergeCell ref="O47:S47"/>
    <mergeCell ref="T47:X47"/>
    <mergeCell ref="Y47:AD47"/>
    <mergeCell ref="AE49:AI49"/>
    <mergeCell ref="H50:N50"/>
    <mergeCell ref="O50:S50"/>
    <mergeCell ref="T50:X50"/>
    <mergeCell ref="Y50:AD50"/>
    <mergeCell ref="AE50:AI50"/>
    <mergeCell ref="H49:N49"/>
    <mergeCell ref="O49:S49"/>
    <mergeCell ref="T49:X49"/>
    <mergeCell ref="Y49:AD49"/>
    <mergeCell ref="AE51:AI51"/>
    <mergeCell ref="H52:N52"/>
    <mergeCell ref="O52:S52"/>
    <mergeCell ref="T52:X52"/>
    <mergeCell ref="Y52:AD52"/>
    <mergeCell ref="AE52:AI52"/>
    <mergeCell ref="H51:N51"/>
    <mergeCell ref="O51:S51"/>
    <mergeCell ref="T51:X51"/>
    <mergeCell ref="Y51:AD51"/>
    <mergeCell ref="AE53:AI53"/>
    <mergeCell ref="H54:N54"/>
    <mergeCell ref="O54:S54"/>
    <mergeCell ref="T54:X54"/>
    <mergeCell ref="Y54:AD54"/>
    <mergeCell ref="AE54:AI54"/>
    <mergeCell ref="H53:N53"/>
    <mergeCell ref="O53:S53"/>
    <mergeCell ref="T53:X53"/>
    <mergeCell ref="Y53:AD53"/>
    <mergeCell ref="AE55:AI55"/>
    <mergeCell ref="H56:N56"/>
    <mergeCell ref="O56:S56"/>
    <mergeCell ref="T56:X56"/>
    <mergeCell ref="Y56:AD56"/>
    <mergeCell ref="AE56:AI56"/>
    <mergeCell ref="H55:N55"/>
    <mergeCell ref="O55:S55"/>
    <mergeCell ref="T55:X55"/>
    <mergeCell ref="Y55:AD55"/>
    <mergeCell ref="H58:N58"/>
    <mergeCell ref="O58:S58"/>
    <mergeCell ref="T58:X58"/>
    <mergeCell ref="Y58:AD58"/>
    <mergeCell ref="H57:N57"/>
    <mergeCell ref="O57:S57"/>
    <mergeCell ref="T57:X57"/>
    <mergeCell ref="Y57:AD57"/>
    <mergeCell ref="H60:N60"/>
    <mergeCell ref="O60:S60"/>
    <mergeCell ref="T60:X60"/>
    <mergeCell ref="Y60:AD60"/>
    <mergeCell ref="H59:N59"/>
    <mergeCell ref="O59:S59"/>
    <mergeCell ref="T59:X59"/>
    <mergeCell ref="Y59:AD59"/>
    <mergeCell ref="H62:N62"/>
    <mergeCell ref="O62:S62"/>
    <mergeCell ref="T62:X62"/>
    <mergeCell ref="Y62:AD62"/>
    <mergeCell ref="H61:N61"/>
    <mergeCell ref="O61:S61"/>
    <mergeCell ref="T61:X61"/>
    <mergeCell ref="Y61:AD61"/>
    <mergeCell ref="H64:N64"/>
    <mergeCell ref="O64:S64"/>
    <mergeCell ref="T64:X64"/>
    <mergeCell ref="Y64:AD64"/>
    <mergeCell ref="H63:N63"/>
    <mergeCell ref="O63:S63"/>
    <mergeCell ref="T63:X63"/>
    <mergeCell ref="Y63:AD63"/>
    <mergeCell ref="H66:N66"/>
    <mergeCell ref="O66:S66"/>
    <mergeCell ref="T66:X66"/>
    <mergeCell ref="Y66:AD66"/>
    <mergeCell ref="H65:N65"/>
    <mergeCell ref="O65:S65"/>
    <mergeCell ref="T65:X65"/>
    <mergeCell ref="Y65:AD65"/>
    <mergeCell ref="BB6:BF6"/>
    <mergeCell ref="BG6:BL6"/>
    <mergeCell ref="BM6:BQ6"/>
    <mergeCell ref="AW10:BA10"/>
    <mergeCell ref="BB10:BF10"/>
    <mergeCell ref="BG10:BL10"/>
    <mergeCell ref="BM8:BQ8"/>
    <mergeCell ref="BB7:BF7"/>
    <mergeCell ref="BG7:BL7"/>
    <mergeCell ref="BM7:BQ7"/>
    <mergeCell ref="AP9:AV9"/>
    <mergeCell ref="AW9:BA9"/>
    <mergeCell ref="BB9:BF9"/>
    <mergeCell ref="BG9:BL9"/>
    <mergeCell ref="BM9:BQ9"/>
    <mergeCell ref="AP8:AV8"/>
    <mergeCell ref="AW8:BA8"/>
    <mergeCell ref="BB8:BF8"/>
    <mergeCell ref="BG8:BL8"/>
    <mergeCell ref="BG12:BL12"/>
    <mergeCell ref="BM10:BQ10"/>
    <mergeCell ref="AP11:AV11"/>
    <mergeCell ref="AW11:BA11"/>
    <mergeCell ref="BB11:BF11"/>
    <mergeCell ref="BG11:BL11"/>
    <mergeCell ref="BM11:BQ11"/>
    <mergeCell ref="AP10:AV10"/>
    <mergeCell ref="BG14:BL14"/>
    <mergeCell ref="BM12:BQ12"/>
    <mergeCell ref="AP13:AV13"/>
    <mergeCell ref="AW13:BA13"/>
    <mergeCell ref="BB13:BF13"/>
    <mergeCell ref="BG13:BL13"/>
    <mergeCell ref="BM13:BQ13"/>
    <mergeCell ref="AP12:AV12"/>
    <mergeCell ref="AW12:BA12"/>
    <mergeCell ref="BB12:BF12"/>
    <mergeCell ref="BG16:BL16"/>
    <mergeCell ref="BM14:BQ14"/>
    <mergeCell ref="AP15:AV15"/>
    <mergeCell ref="AW15:BA15"/>
    <mergeCell ref="BB15:BF15"/>
    <mergeCell ref="BG15:BL15"/>
    <mergeCell ref="BM15:BQ15"/>
    <mergeCell ref="AP14:AV14"/>
    <mergeCell ref="AW14:BA14"/>
    <mergeCell ref="BB14:BF14"/>
    <mergeCell ref="BG18:BL18"/>
    <mergeCell ref="BM16:BQ16"/>
    <mergeCell ref="AP17:AV17"/>
    <mergeCell ref="AW17:BA17"/>
    <mergeCell ref="BB17:BF17"/>
    <mergeCell ref="BG17:BL17"/>
    <mergeCell ref="BM17:BQ17"/>
    <mergeCell ref="AP16:AV16"/>
    <mergeCell ref="AW16:BA16"/>
    <mergeCell ref="BB16:BF16"/>
    <mergeCell ref="BG20:BL20"/>
    <mergeCell ref="BM18:BQ18"/>
    <mergeCell ref="AP19:AV19"/>
    <mergeCell ref="AW19:BA19"/>
    <mergeCell ref="BB19:BF19"/>
    <mergeCell ref="BG19:BL19"/>
    <mergeCell ref="BM19:BQ19"/>
    <mergeCell ref="AP18:AV18"/>
    <mergeCell ref="AW18:BA18"/>
    <mergeCell ref="BB18:BF18"/>
    <mergeCell ref="BG22:BL22"/>
    <mergeCell ref="BM20:BQ20"/>
    <mergeCell ref="AP21:AV21"/>
    <mergeCell ref="AW21:BA21"/>
    <mergeCell ref="BB21:BF21"/>
    <mergeCell ref="BG21:BL21"/>
    <mergeCell ref="BM21:BQ21"/>
    <mergeCell ref="AP20:AV20"/>
    <mergeCell ref="AW20:BA20"/>
    <mergeCell ref="BB20:BF20"/>
    <mergeCell ref="BG24:BL24"/>
    <mergeCell ref="BM22:BQ22"/>
    <mergeCell ref="AP23:AV23"/>
    <mergeCell ref="AW23:BA23"/>
    <mergeCell ref="BB23:BF23"/>
    <mergeCell ref="BG23:BL23"/>
    <mergeCell ref="BM23:BQ23"/>
    <mergeCell ref="AP22:AV22"/>
    <mergeCell ref="AW22:BA22"/>
    <mergeCell ref="BB22:BF22"/>
    <mergeCell ref="BG26:BL26"/>
    <mergeCell ref="BM24:BQ24"/>
    <mergeCell ref="AP25:AV25"/>
    <mergeCell ref="AW25:BA25"/>
    <mergeCell ref="BB25:BF25"/>
    <mergeCell ref="BG25:BL25"/>
    <mergeCell ref="BM25:BQ25"/>
    <mergeCell ref="AP24:AV24"/>
    <mergeCell ref="AW24:BA24"/>
    <mergeCell ref="BB24:BF24"/>
    <mergeCell ref="BM26:BQ26"/>
    <mergeCell ref="AP27:AV27"/>
    <mergeCell ref="AP26:AV26"/>
    <mergeCell ref="AW26:BA26"/>
    <mergeCell ref="AP38:AV38"/>
    <mergeCell ref="AW38:BA38"/>
    <mergeCell ref="BB38:BF38"/>
    <mergeCell ref="BG38:BL38"/>
    <mergeCell ref="BM38:BQ38"/>
    <mergeCell ref="BB26:BF26"/>
    <mergeCell ref="AP36:AV36"/>
    <mergeCell ref="AW36:BA36"/>
    <mergeCell ref="BB36:BF36"/>
    <mergeCell ref="BG36:BL36"/>
    <mergeCell ref="BM36:BQ36"/>
    <mergeCell ref="AP37:AV37"/>
    <mergeCell ref="AW37:BA37"/>
    <mergeCell ref="BB37:BF37"/>
    <mergeCell ref="BG37:BL37"/>
    <mergeCell ref="BM37:BQ37"/>
    <mergeCell ref="AP34:AV34"/>
    <mergeCell ref="AW34:BA34"/>
    <mergeCell ref="BB34:BF34"/>
    <mergeCell ref="BG34:BL34"/>
    <mergeCell ref="BM34:BQ34"/>
    <mergeCell ref="AP35:AV35"/>
    <mergeCell ref="AW35:BA35"/>
    <mergeCell ref="BB35:BF35"/>
    <mergeCell ref="BG35:BL35"/>
    <mergeCell ref="BM35:BQ35"/>
    <mergeCell ref="AP32:AV32"/>
    <mergeCell ref="AW32:BA32"/>
    <mergeCell ref="BB32:BF32"/>
    <mergeCell ref="BG32:BL32"/>
    <mergeCell ref="BM32:BQ32"/>
    <mergeCell ref="AP33:AV33"/>
    <mergeCell ref="AW33:BA33"/>
    <mergeCell ref="BB33:BF33"/>
    <mergeCell ref="BG33:BL33"/>
    <mergeCell ref="BM33:BQ33"/>
    <mergeCell ref="BB40:BF40"/>
    <mergeCell ref="BG40:BL40"/>
    <mergeCell ref="AW31:BA31"/>
    <mergeCell ref="BB31:BF31"/>
    <mergeCell ref="BG31:BL31"/>
    <mergeCell ref="BM31:BQ31"/>
    <mergeCell ref="AP39:AV39"/>
    <mergeCell ref="AW39:BA39"/>
    <mergeCell ref="BB39:BF39"/>
    <mergeCell ref="BG39:BL39"/>
    <mergeCell ref="BM39:BQ39"/>
    <mergeCell ref="AW30:BA30"/>
    <mergeCell ref="BB30:BF30"/>
    <mergeCell ref="BG30:BL30"/>
    <mergeCell ref="BM30:BQ30"/>
    <mergeCell ref="AP31:AV31"/>
    <mergeCell ref="BB42:BF42"/>
    <mergeCell ref="BG42:BL42"/>
    <mergeCell ref="BM40:BQ40"/>
    <mergeCell ref="AP41:AV41"/>
    <mergeCell ref="AW41:BA41"/>
    <mergeCell ref="BB41:BF41"/>
    <mergeCell ref="BG41:BL41"/>
    <mergeCell ref="BM41:BQ41"/>
    <mergeCell ref="AP40:AV40"/>
    <mergeCell ref="AW40:BA40"/>
    <mergeCell ref="BB44:BF44"/>
    <mergeCell ref="BG44:BL44"/>
    <mergeCell ref="BM42:BQ42"/>
    <mergeCell ref="AP43:AV43"/>
    <mergeCell ref="AW43:BA43"/>
    <mergeCell ref="BB43:BF43"/>
    <mergeCell ref="BG43:BL43"/>
    <mergeCell ref="BM43:BQ43"/>
    <mergeCell ref="AP42:AV42"/>
    <mergeCell ref="AW42:BA42"/>
    <mergeCell ref="BB46:BF46"/>
    <mergeCell ref="BG46:BL46"/>
    <mergeCell ref="BM44:BQ44"/>
    <mergeCell ref="AP45:AV45"/>
    <mergeCell ref="AW45:BA45"/>
    <mergeCell ref="BB45:BF45"/>
    <mergeCell ref="BG45:BL45"/>
    <mergeCell ref="BM45:BQ45"/>
    <mergeCell ref="AP44:AV44"/>
    <mergeCell ref="AW44:BA44"/>
    <mergeCell ref="BB48:BF48"/>
    <mergeCell ref="BG48:BL48"/>
    <mergeCell ref="BM46:BQ46"/>
    <mergeCell ref="AP47:AV47"/>
    <mergeCell ref="AW47:BA47"/>
    <mergeCell ref="BB47:BF47"/>
    <mergeCell ref="BG47:BL47"/>
    <mergeCell ref="BM47:BQ47"/>
    <mergeCell ref="AP46:AV46"/>
    <mergeCell ref="AW46:BA46"/>
    <mergeCell ref="BB50:BF50"/>
    <mergeCell ref="BG50:BL50"/>
    <mergeCell ref="BM48:BQ48"/>
    <mergeCell ref="AP49:AV49"/>
    <mergeCell ref="AW49:BA49"/>
    <mergeCell ref="BB49:BF49"/>
    <mergeCell ref="BG49:BL49"/>
    <mergeCell ref="BM49:BQ49"/>
    <mergeCell ref="AP48:AV48"/>
    <mergeCell ref="AW48:BA48"/>
    <mergeCell ref="BB52:BF52"/>
    <mergeCell ref="BG52:BL52"/>
    <mergeCell ref="BM50:BQ50"/>
    <mergeCell ref="AP51:AV51"/>
    <mergeCell ref="AW51:BA51"/>
    <mergeCell ref="BB51:BF51"/>
    <mergeCell ref="BG51:BL51"/>
    <mergeCell ref="BM51:BQ51"/>
    <mergeCell ref="AP50:AV50"/>
    <mergeCell ref="AW50:BA50"/>
    <mergeCell ref="BB54:BF54"/>
    <mergeCell ref="BG54:BL54"/>
    <mergeCell ref="BM52:BQ52"/>
    <mergeCell ref="AP53:AV53"/>
    <mergeCell ref="AW53:BA53"/>
    <mergeCell ref="BB53:BF53"/>
    <mergeCell ref="BG53:BL53"/>
    <mergeCell ref="BM53:BQ53"/>
    <mergeCell ref="AP52:AV52"/>
    <mergeCell ref="AW52:BA52"/>
    <mergeCell ref="BB56:BF56"/>
    <mergeCell ref="BG56:BL56"/>
    <mergeCell ref="BM54:BQ54"/>
    <mergeCell ref="AP55:AV55"/>
    <mergeCell ref="AW55:BA55"/>
    <mergeCell ref="BB55:BF55"/>
    <mergeCell ref="BG55:BL55"/>
    <mergeCell ref="BM55:BQ55"/>
    <mergeCell ref="AP54:AV54"/>
    <mergeCell ref="AW54:BA54"/>
    <mergeCell ref="BB58:BF58"/>
    <mergeCell ref="BG58:BL58"/>
    <mergeCell ref="BM56:BQ56"/>
    <mergeCell ref="AP57:AV57"/>
    <mergeCell ref="AW57:BA57"/>
    <mergeCell ref="BB57:BF57"/>
    <mergeCell ref="BG57:BL57"/>
    <mergeCell ref="BM57:BQ57"/>
    <mergeCell ref="AP56:AV56"/>
    <mergeCell ref="AW56:BA56"/>
    <mergeCell ref="B5:G27"/>
    <mergeCell ref="B28:G41"/>
    <mergeCell ref="B42:G50"/>
    <mergeCell ref="B51:G66"/>
    <mergeCell ref="AJ13:AO18"/>
    <mergeCell ref="BM58:BQ58"/>
    <mergeCell ref="AP59:AV59"/>
    <mergeCell ref="AW59:BA59"/>
    <mergeCell ref="BB59:BF59"/>
    <mergeCell ref="BG59:BL59"/>
    <mergeCell ref="AJ19:AO25"/>
    <mergeCell ref="BM60:BQ60"/>
    <mergeCell ref="AP60:AV60"/>
    <mergeCell ref="AW60:BA60"/>
    <mergeCell ref="BB60:BF60"/>
    <mergeCell ref="BG60:BL60"/>
    <mergeCell ref="BM59:BQ59"/>
    <mergeCell ref="AP58:AV58"/>
    <mergeCell ref="AW58:BA58"/>
    <mergeCell ref="AP30:AV30"/>
    <mergeCell ref="BM28:BQ28"/>
    <mergeCell ref="AP29:AV29"/>
    <mergeCell ref="AW29:BA29"/>
    <mergeCell ref="BB29:BF29"/>
    <mergeCell ref="BG29:BL29"/>
    <mergeCell ref="BM29:BQ29"/>
    <mergeCell ref="AJ26:AO39"/>
    <mergeCell ref="AJ40:AO60"/>
    <mergeCell ref="AW27:BA27"/>
    <mergeCell ref="BB27:BF27"/>
    <mergeCell ref="BG27:BL27"/>
    <mergeCell ref="BM27:BQ27"/>
    <mergeCell ref="AP28:AV28"/>
    <mergeCell ref="AW28:BA28"/>
    <mergeCell ref="BB28:BF28"/>
    <mergeCell ref="BG28:BL28"/>
  </mergeCells>
  <printOptions/>
  <pageMargins left="0.65" right="0.7874015748031497" top="0.7086614173228347" bottom="0.3937007874015748" header="0.5118110236220472" footer="0.39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85"/>
  <sheetViews>
    <sheetView view="pageLayout" zoomScaleSheetLayoutView="100" workbookViewId="0" topLeftCell="A1">
      <selection activeCell="A1" sqref="A1"/>
    </sheetView>
  </sheetViews>
  <sheetFormatPr defaultColWidth="1.12109375" defaultRowHeight="12.75" customHeight="1"/>
  <cols>
    <col min="1" max="21" width="1.12109375" style="39" customWidth="1"/>
    <col min="22" max="23" width="0.875" style="39" customWidth="1"/>
    <col min="24" max="27" width="1.12109375" style="39" customWidth="1"/>
    <col min="28" max="29" width="0.875" style="39" customWidth="1"/>
    <col min="30" max="33" width="1.12109375" style="39" customWidth="1"/>
    <col min="34" max="35" width="0.875" style="39" customWidth="1"/>
    <col min="36" max="39" width="1.12109375" style="39" customWidth="1"/>
    <col min="40" max="41" width="0.875" style="39" customWidth="1"/>
    <col min="42" max="45" width="1.12109375" style="39" customWidth="1"/>
    <col min="46" max="47" width="0.875" style="39" customWidth="1"/>
    <col min="48" max="51" width="1.12109375" style="39" customWidth="1"/>
    <col min="52" max="53" width="0.875" style="39" customWidth="1"/>
    <col min="54" max="77" width="1.25" style="39" customWidth="1"/>
    <col min="78" max="16384" width="1.12109375" style="39" customWidth="1"/>
  </cols>
  <sheetData>
    <row r="1" spans="1:77" s="16" customFormat="1" ht="11.25" customHeight="1">
      <c r="A1" s="7" t="s">
        <v>480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Y1" s="12" t="s">
        <v>537</v>
      </c>
    </row>
    <row r="2" spans="2:69" s="7" customFormat="1" ht="3.75" customHeight="1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</row>
    <row r="3" spans="2:77" s="42" customFormat="1" ht="10.5" customHeight="1">
      <c r="B3" s="203" t="s">
        <v>272</v>
      </c>
      <c r="C3" s="203"/>
      <c r="D3" s="203"/>
      <c r="E3" s="203"/>
      <c r="F3" s="203"/>
      <c r="G3" s="203"/>
      <c r="H3" s="203"/>
      <c r="I3" s="203"/>
      <c r="J3" s="203"/>
      <c r="K3" s="203"/>
      <c r="L3" s="203" t="s">
        <v>372</v>
      </c>
      <c r="M3" s="203"/>
      <c r="N3" s="203"/>
      <c r="O3" s="203"/>
      <c r="P3" s="203"/>
      <c r="Q3" s="203"/>
      <c r="R3" s="203" t="s">
        <v>240</v>
      </c>
      <c r="S3" s="203"/>
      <c r="T3" s="203"/>
      <c r="U3" s="203"/>
      <c r="V3" s="203"/>
      <c r="W3" s="203"/>
      <c r="X3" s="203" t="s">
        <v>241</v>
      </c>
      <c r="Y3" s="203"/>
      <c r="Z3" s="203"/>
      <c r="AA3" s="203"/>
      <c r="AB3" s="203"/>
      <c r="AC3" s="203"/>
      <c r="AD3" s="203" t="s">
        <v>242</v>
      </c>
      <c r="AE3" s="203"/>
      <c r="AF3" s="203"/>
      <c r="AG3" s="203"/>
      <c r="AH3" s="203"/>
      <c r="AI3" s="203"/>
      <c r="AJ3" s="203" t="s">
        <v>243</v>
      </c>
      <c r="AK3" s="203"/>
      <c r="AL3" s="203"/>
      <c r="AM3" s="203"/>
      <c r="AN3" s="203"/>
      <c r="AO3" s="203"/>
      <c r="AP3" s="203" t="s">
        <v>244</v>
      </c>
      <c r="AQ3" s="203"/>
      <c r="AR3" s="203"/>
      <c r="AS3" s="203"/>
      <c r="AT3" s="203"/>
      <c r="AU3" s="203"/>
      <c r="AV3" s="203" t="s">
        <v>245</v>
      </c>
      <c r="AW3" s="203"/>
      <c r="AX3" s="203"/>
      <c r="AY3" s="203"/>
      <c r="AZ3" s="203"/>
      <c r="BA3" s="203"/>
      <c r="BB3" s="203" t="s">
        <v>246</v>
      </c>
      <c r="BC3" s="203"/>
      <c r="BD3" s="203"/>
      <c r="BE3" s="203"/>
      <c r="BF3" s="203"/>
      <c r="BG3" s="203"/>
      <c r="BH3" s="203" t="s">
        <v>247</v>
      </c>
      <c r="BI3" s="203"/>
      <c r="BJ3" s="203"/>
      <c r="BK3" s="203"/>
      <c r="BL3" s="203"/>
      <c r="BM3" s="203"/>
      <c r="BN3" s="203" t="s">
        <v>248</v>
      </c>
      <c r="BO3" s="203"/>
      <c r="BP3" s="203"/>
      <c r="BQ3" s="203"/>
      <c r="BR3" s="203"/>
      <c r="BS3" s="203"/>
      <c r="BT3" s="203" t="s">
        <v>249</v>
      </c>
      <c r="BU3" s="203"/>
      <c r="BV3" s="203"/>
      <c r="BW3" s="203"/>
      <c r="BX3" s="203"/>
      <c r="BY3" s="203"/>
    </row>
    <row r="4" spans="2:77" s="42" customFormat="1" ht="12.75" customHeight="1">
      <c r="B4" s="76" t="s">
        <v>372</v>
      </c>
      <c r="C4" s="76"/>
      <c r="D4" s="76"/>
      <c r="E4" s="76"/>
      <c r="F4" s="76"/>
      <c r="G4" s="76"/>
      <c r="H4" s="76"/>
      <c r="I4" s="202" t="s">
        <v>321</v>
      </c>
      <c r="J4" s="202"/>
      <c r="K4" s="202"/>
      <c r="L4" s="199">
        <f>SUM(BH36:BY36)</f>
        <v>24183</v>
      </c>
      <c r="M4" s="200"/>
      <c r="N4" s="200"/>
      <c r="O4" s="200"/>
      <c r="P4" s="200"/>
      <c r="Q4" s="201"/>
      <c r="R4" s="199">
        <f>R7+R10+R13+R16+R19+R22+R25+R28+R31</f>
        <v>1190</v>
      </c>
      <c r="S4" s="200"/>
      <c r="T4" s="200"/>
      <c r="U4" s="200"/>
      <c r="V4" s="200"/>
      <c r="W4" s="201"/>
      <c r="X4" s="199">
        <f>X7+X10+X13+X16+X19+X22+X25+X28+X31</f>
        <v>1207</v>
      </c>
      <c r="Y4" s="200"/>
      <c r="Z4" s="200"/>
      <c r="AA4" s="200"/>
      <c r="AB4" s="200"/>
      <c r="AC4" s="201"/>
      <c r="AD4" s="199">
        <f>AD7+AD10+AD13+AD16+AD19+AD22+AD25+AD28+AD31</f>
        <v>1371</v>
      </c>
      <c r="AE4" s="200"/>
      <c r="AF4" s="200"/>
      <c r="AG4" s="200"/>
      <c r="AH4" s="200"/>
      <c r="AI4" s="201"/>
      <c r="AJ4" s="199">
        <f>AJ7+AJ10+AJ13+AJ16+AJ19+AJ22+AJ25+AJ28+AJ31</f>
        <v>1466</v>
      </c>
      <c r="AK4" s="200"/>
      <c r="AL4" s="200"/>
      <c r="AM4" s="200"/>
      <c r="AN4" s="200"/>
      <c r="AO4" s="201"/>
      <c r="AP4" s="199">
        <f>AP7+AP10+AP13+AP16+AP19+AP22+AP25+AP28+AP31</f>
        <v>1141</v>
      </c>
      <c r="AQ4" s="200"/>
      <c r="AR4" s="200"/>
      <c r="AS4" s="200"/>
      <c r="AT4" s="200"/>
      <c r="AU4" s="201"/>
      <c r="AV4" s="199">
        <f>AV7+AV10+AV13+AV16+AV19+AV22+AV25+AV28+AV31</f>
        <v>1291</v>
      </c>
      <c r="AW4" s="200"/>
      <c r="AX4" s="200"/>
      <c r="AY4" s="200"/>
      <c r="AZ4" s="200"/>
      <c r="BA4" s="201"/>
      <c r="BB4" s="199">
        <f>BB7+BB10+BB13+BB16+BB19+BB22+BB25+BB28+BB31</f>
        <v>1442</v>
      </c>
      <c r="BC4" s="200"/>
      <c r="BD4" s="200"/>
      <c r="BE4" s="200"/>
      <c r="BF4" s="200"/>
      <c r="BG4" s="201"/>
      <c r="BH4" s="199">
        <f>BH7+BH10+BH13+BH16+BH19+BH22+BH25+BH28+BH31</f>
        <v>1484</v>
      </c>
      <c r="BI4" s="200"/>
      <c r="BJ4" s="200"/>
      <c r="BK4" s="200"/>
      <c r="BL4" s="200"/>
      <c r="BM4" s="201"/>
      <c r="BN4" s="199">
        <f>BN7+BN10+BN13+BN16+BN19+BN22+BN25+BN28+BN31</f>
        <v>1434</v>
      </c>
      <c r="BO4" s="200"/>
      <c r="BP4" s="200"/>
      <c r="BQ4" s="200"/>
      <c r="BR4" s="200"/>
      <c r="BS4" s="201"/>
      <c r="BT4" s="199">
        <f>BT7+BT10+BT13+BT16+BT19+BT22+BT25+BT28+BT31</f>
        <v>1394</v>
      </c>
      <c r="BU4" s="200"/>
      <c r="BV4" s="200"/>
      <c r="BW4" s="200"/>
      <c r="BX4" s="200"/>
      <c r="BY4" s="201"/>
    </row>
    <row r="5" spans="2:77" s="42" customFormat="1" ht="12.75" customHeight="1">
      <c r="B5" s="76"/>
      <c r="C5" s="76"/>
      <c r="D5" s="76"/>
      <c r="E5" s="76"/>
      <c r="F5" s="76"/>
      <c r="G5" s="76"/>
      <c r="H5" s="76"/>
      <c r="I5" s="154" t="s">
        <v>322</v>
      </c>
      <c r="J5" s="154"/>
      <c r="K5" s="154"/>
      <c r="L5" s="196">
        <f>SUM(BH37:BY37)</f>
        <v>26809</v>
      </c>
      <c r="M5" s="197"/>
      <c r="N5" s="197"/>
      <c r="O5" s="197"/>
      <c r="P5" s="197"/>
      <c r="Q5" s="198"/>
      <c r="R5" s="196">
        <f>R8+R11+R14+R17+R20+R23+R26+R29+R32</f>
        <v>1119</v>
      </c>
      <c r="S5" s="197"/>
      <c r="T5" s="197"/>
      <c r="U5" s="197"/>
      <c r="V5" s="197"/>
      <c r="W5" s="198"/>
      <c r="X5" s="196">
        <f>X8+X11+X14+X17+X20+X23+X26+X29+X32</f>
        <v>1167</v>
      </c>
      <c r="Y5" s="197"/>
      <c r="Z5" s="197"/>
      <c r="AA5" s="197"/>
      <c r="AB5" s="197"/>
      <c r="AC5" s="198"/>
      <c r="AD5" s="196">
        <f>AD8+AD11+AD14+AD17+AD20+AD23+AD26+AD29+AD32</f>
        <v>1259</v>
      </c>
      <c r="AE5" s="197"/>
      <c r="AF5" s="197"/>
      <c r="AG5" s="197"/>
      <c r="AH5" s="197"/>
      <c r="AI5" s="198"/>
      <c r="AJ5" s="196">
        <f>AJ8+AJ11+AJ14+AJ17+AJ20+AJ23+AJ26+AJ29+AJ32</f>
        <v>1317</v>
      </c>
      <c r="AK5" s="197"/>
      <c r="AL5" s="197"/>
      <c r="AM5" s="197"/>
      <c r="AN5" s="197"/>
      <c r="AO5" s="198"/>
      <c r="AP5" s="196">
        <f>AP8+AP11+AP14+AP17+AP20+AP23+AP26+AP29+AP32</f>
        <v>1170</v>
      </c>
      <c r="AQ5" s="197"/>
      <c r="AR5" s="197"/>
      <c r="AS5" s="197"/>
      <c r="AT5" s="197"/>
      <c r="AU5" s="198"/>
      <c r="AV5" s="196">
        <f>AV8+AV11+AV14+AV17+AV20+AV23+AV26+AV29+AV32</f>
        <v>1322</v>
      </c>
      <c r="AW5" s="197"/>
      <c r="AX5" s="197"/>
      <c r="AY5" s="197"/>
      <c r="AZ5" s="197"/>
      <c r="BA5" s="198"/>
      <c r="BB5" s="196">
        <f>BB8+BB11+BB14+BB17+BB20+BB23+BB26+BB29+BB32</f>
        <v>1430</v>
      </c>
      <c r="BC5" s="197"/>
      <c r="BD5" s="197"/>
      <c r="BE5" s="197"/>
      <c r="BF5" s="197"/>
      <c r="BG5" s="198"/>
      <c r="BH5" s="196">
        <f>BH8+BH11+BH14+BH17+BH20+BH23+BH26+BH29+BH32</f>
        <v>1523</v>
      </c>
      <c r="BI5" s="197"/>
      <c r="BJ5" s="197"/>
      <c r="BK5" s="197"/>
      <c r="BL5" s="197"/>
      <c r="BM5" s="198"/>
      <c r="BN5" s="196">
        <f>BN8+BN11+BN14+BN17+BN20+BN23+BN26+BN29+BN32</f>
        <v>1457</v>
      </c>
      <c r="BO5" s="197"/>
      <c r="BP5" s="197"/>
      <c r="BQ5" s="197"/>
      <c r="BR5" s="197"/>
      <c r="BS5" s="198"/>
      <c r="BT5" s="196">
        <f>BT8+BT11+BT14+BT17+BT20+BT23+BT26+BT29+BT32</f>
        <v>1531</v>
      </c>
      <c r="BU5" s="197"/>
      <c r="BV5" s="197"/>
      <c r="BW5" s="197"/>
      <c r="BX5" s="197"/>
      <c r="BY5" s="198"/>
    </row>
    <row r="6" spans="2:77" s="42" customFormat="1" ht="12.75" customHeight="1">
      <c r="B6" s="76"/>
      <c r="C6" s="76"/>
      <c r="D6" s="76"/>
      <c r="E6" s="76"/>
      <c r="F6" s="76"/>
      <c r="G6" s="76"/>
      <c r="H6" s="76"/>
      <c r="I6" s="76" t="s">
        <v>381</v>
      </c>
      <c r="J6" s="76"/>
      <c r="K6" s="76"/>
      <c r="L6" s="146">
        <f>SUM(L4:Q5)</f>
        <v>50992</v>
      </c>
      <c r="M6" s="147"/>
      <c r="N6" s="147"/>
      <c r="O6" s="147"/>
      <c r="P6" s="147"/>
      <c r="Q6" s="148"/>
      <c r="R6" s="146">
        <f>SUM(R4:W5)</f>
        <v>2309</v>
      </c>
      <c r="S6" s="147"/>
      <c r="T6" s="147"/>
      <c r="U6" s="147"/>
      <c r="V6" s="147"/>
      <c r="W6" s="148"/>
      <c r="X6" s="146">
        <f>SUM(X4:AC5)</f>
        <v>2374</v>
      </c>
      <c r="Y6" s="147"/>
      <c r="Z6" s="147"/>
      <c r="AA6" s="147"/>
      <c r="AB6" s="147"/>
      <c r="AC6" s="148"/>
      <c r="AD6" s="146">
        <f>SUM(AD4:AI5)</f>
        <v>2630</v>
      </c>
      <c r="AE6" s="147"/>
      <c r="AF6" s="147"/>
      <c r="AG6" s="147"/>
      <c r="AH6" s="147"/>
      <c r="AI6" s="148"/>
      <c r="AJ6" s="146">
        <f>SUM(AJ4:AO5)</f>
        <v>2783</v>
      </c>
      <c r="AK6" s="147"/>
      <c r="AL6" s="147"/>
      <c r="AM6" s="147"/>
      <c r="AN6" s="147"/>
      <c r="AO6" s="148"/>
      <c r="AP6" s="146">
        <f>SUM(AP4:AU5)</f>
        <v>2311</v>
      </c>
      <c r="AQ6" s="147"/>
      <c r="AR6" s="147"/>
      <c r="AS6" s="147"/>
      <c r="AT6" s="147"/>
      <c r="AU6" s="148"/>
      <c r="AV6" s="146">
        <f>SUM(AV4:BA5)</f>
        <v>2613</v>
      </c>
      <c r="AW6" s="147"/>
      <c r="AX6" s="147"/>
      <c r="AY6" s="147"/>
      <c r="AZ6" s="147"/>
      <c r="BA6" s="148"/>
      <c r="BB6" s="146">
        <f>SUM(BB4:BG5)</f>
        <v>2872</v>
      </c>
      <c r="BC6" s="147"/>
      <c r="BD6" s="147"/>
      <c r="BE6" s="147"/>
      <c r="BF6" s="147"/>
      <c r="BG6" s="148"/>
      <c r="BH6" s="146">
        <f>SUM(BH4:BM5)</f>
        <v>3007</v>
      </c>
      <c r="BI6" s="147"/>
      <c r="BJ6" s="147"/>
      <c r="BK6" s="147"/>
      <c r="BL6" s="147"/>
      <c r="BM6" s="148"/>
      <c r="BN6" s="146">
        <f>SUM(BN4:BS5)</f>
        <v>2891</v>
      </c>
      <c r="BO6" s="147"/>
      <c r="BP6" s="147"/>
      <c r="BQ6" s="147"/>
      <c r="BR6" s="147"/>
      <c r="BS6" s="148"/>
      <c r="BT6" s="146">
        <f>SUM(BT4:BY5)</f>
        <v>2925</v>
      </c>
      <c r="BU6" s="147"/>
      <c r="BV6" s="147"/>
      <c r="BW6" s="147"/>
      <c r="BX6" s="147"/>
      <c r="BY6" s="148"/>
    </row>
    <row r="7" spans="2:77" s="42" customFormat="1" ht="12.75" customHeight="1">
      <c r="B7" s="76" t="s">
        <v>481</v>
      </c>
      <c r="C7" s="76"/>
      <c r="D7" s="76"/>
      <c r="E7" s="76"/>
      <c r="F7" s="76"/>
      <c r="G7" s="76"/>
      <c r="H7" s="76"/>
      <c r="I7" s="202" t="s">
        <v>321</v>
      </c>
      <c r="J7" s="202"/>
      <c r="K7" s="202"/>
      <c r="L7" s="199">
        <f>SUM(BH39:BY39)</f>
        <v>7808</v>
      </c>
      <c r="M7" s="200"/>
      <c r="N7" s="200"/>
      <c r="O7" s="200"/>
      <c r="P7" s="200"/>
      <c r="Q7" s="201"/>
      <c r="R7" s="199">
        <v>457</v>
      </c>
      <c r="S7" s="200"/>
      <c r="T7" s="200"/>
      <c r="U7" s="200"/>
      <c r="V7" s="200"/>
      <c r="W7" s="201"/>
      <c r="X7" s="199">
        <v>405</v>
      </c>
      <c r="Y7" s="200"/>
      <c r="Z7" s="200"/>
      <c r="AA7" s="200"/>
      <c r="AB7" s="200"/>
      <c r="AC7" s="201"/>
      <c r="AD7" s="199">
        <v>490</v>
      </c>
      <c r="AE7" s="200"/>
      <c r="AF7" s="200"/>
      <c r="AG7" s="200"/>
      <c r="AH7" s="200"/>
      <c r="AI7" s="201"/>
      <c r="AJ7" s="199">
        <v>493</v>
      </c>
      <c r="AK7" s="200"/>
      <c r="AL7" s="200"/>
      <c r="AM7" s="200"/>
      <c r="AN7" s="200"/>
      <c r="AO7" s="201"/>
      <c r="AP7" s="199">
        <v>395</v>
      </c>
      <c r="AQ7" s="200"/>
      <c r="AR7" s="200"/>
      <c r="AS7" s="200"/>
      <c r="AT7" s="200"/>
      <c r="AU7" s="201"/>
      <c r="AV7" s="199">
        <v>485</v>
      </c>
      <c r="AW7" s="200"/>
      <c r="AX7" s="200"/>
      <c r="AY7" s="200"/>
      <c r="AZ7" s="200"/>
      <c r="BA7" s="201"/>
      <c r="BB7" s="199">
        <v>507</v>
      </c>
      <c r="BC7" s="200"/>
      <c r="BD7" s="200"/>
      <c r="BE7" s="200"/>
      <c r="BF7" s="200"/>
      <c r="BG7" s="201"/>
      <c r="BH7" s="199">
        <v>563</v>
      </c>
      <c r="BI7" s="200"/>
      <c r="BJ7" s="200"/>
      <c r="BK7" s="200"/>
      <c r="BL7" s="200"/>
      <c r="BM7" s="201"/>
      <c r="BN7" s="199">
        <v>509</v>
      </c>
      <c r="BO7" s="200"/>
      <c r="BP7" s="200"/>
      <c r="BQ7" s="200"/>
      <c r="BR7" s="200"/>
      <c r="BS7" s="201"/>
      <c r="BT7" s="199">
        <v>473</v>
      </c>
      <c r="BU7" s="200"/>
      <c r="BV7" s="200"/>
      <c r="BW7" s="200"/>
      <c r="BX7" s="200"/>
      <c r="BY7" s="201"/>
    </row>
    <row r="8" spans="2:77" s="42" customFormat="1" ht="12.75" customHeight="1">
      <c r="B8" s="76"/>
      <c r="C8" s="76"/>
      <c r="D8" s="76"/>
      <c r="E8" s="76"/>
      <c r="F8" s="76"/>
      <c r="G8" s="76"/>
      <c r="H8" s="76"/>
      <c r="I8" s="154" t="s">
        <v>322</v>
      </c>
      <c r="J8" s="154"/>
      <c r="K8" s="154"/>
      <c r="L8" s="196">
        <f>SUM(BH40:BY40)</f>
        <v>8629</v>
      </c>
      <c r="M8" s="197"/>
      <c r="N8" s="197"/>
      <c r="O8" s="197"/>
      <c r="P8" s="197"/>
      <c r="Q8" s="198"/>
      <c r="R8" s="196">
        <v>409</v>
      </c>
      <c r="S8" s="197"/>
      <c r="T8" s="197"/>
      <c r="U8" s="197"/>
      <c r="V8" s="197"/>
      <c r="W8" s="198"/>
      <c r="X8" s="196">
        <v>423</v>
      </c>
      <c r="Y8" s="197"/>
      <c r="Z8" s="197"/>
      <c r="AA8" s="197"/>
      <c r="AB8" s="197"/>
      <c r="AC8" s="198"/>
      <c r="AD8" s="196">
        <v>444</v>
      </c>
      <c r="AE8" s="197"/>
      <c r="AF8" s="197"/>
      <c r="AG8" s="197"/>
      <c r="AH8" s="197"/>
      <c r="AI8" s="198"/>
      <c r="AJ8" s="196">
        <v>444</v>
      </c>
      <c r="AK8" s="197"/>
      <c r="AL8" s="197"/>
      <c r="AM8" s="197"/>
      <c r="AN8" s="197"/>
      <c r="AO8" s="198"/>
      <c r="AP8" s="196">
        <v>382</v>
      </c>
      <c r="AQ8" s="197"/>
      <c r="AR8" s="197"/>
      <c r="AS8" s="197"/>
      <c r="AT8" s="197"/>
      <c r="AU8" s="198"/>
      <c r="AV8" s="196">
        <v>468</v>
      </c>
      <c r="AW8" s="197"/>
      <c r="AX8" s="197"/>
      <c r="AY8" s="197"/>
      <c r="AZ8" s="197"/>
      <c r="BA8" s="198"/>
      <c r="BB8" s="196">
        <v>564</v>
      </c>
      <c r="BC8" s="197"/>
      <c r="BD8" s="197"/>
      <c r="BE8" s="197"/>
      <c r="BF8" s="197"/>
      <c r="BG8" s="198"/>
      <c r="BH8" s="196">
        <v>577</v>
      </c>
      <c r="BI8" s="197"/>
      <c r="BJ8" s="197"/>
      <c r="BK8" s="197"/>
      <c r="BL8" s="197"/>
      <c r="BM8" s="198"/>
      <c r="BN8" s="196">
        <v>525</v>
      </c>
      <c r="BO8" s="197"/>
      <c r="BP8" s="197"/>
      <c r="BQ8" s="197"/>
      <c r="BR8" s="197"/>
      <c r="BS8" s="198"/>
      <c r="BT8" s="196">
        <v>573</v>
      </c>
      <c r="BU8" s="197"/>
      <c r="BV8" s="197"/>
      <c r="BW8" s="197"/>
      <c r="BX8" s="197"/>
      <c r="BY8" s="198"/>
    </row>
    <row r="9" spans="2:77" s="42" customFormat="1" ht="12.75" customHeight="1">
      <c r="B9" s="76"/>
      <c r="C9" s="76"/>
      <c r="D9" s="76"/>
      <c r="E9" s="76"/>
      <c r="F9" s="76"/>
      <c r="G9" s="76"/>
      <c r="H9" s="76"/>
      <c r="I9" s="76" t="s">
        <v>381</v>
      </c>
      <c r="J9" s="76"/>
      <c r="K9" s="76"/>
      <c r="L9" s="146">
        <f>SUM(L7:Q8)</f>
        <v>16437</v>
      </c>
      <c r="M9" s="147"/>
      <c r="N9" s="147"/>
      <c r="O9" s="147"/>
      <c r="P9" s="147"/>
      <c r="Q9" s="148"/>
      <c r="R9" s="146">
        <f>SUM(R7:W8)</f>
        <v>866</v>
      </c>
      <c r="S9" s="147"/>
      <c r="T9" s="147"/>
      <c r="U9" s="147"/>
      <c r="V9" s="147"/>
      <c r="W9" s="148"/>
      <c r="X9" s="146">
        <f>SUM(X7:AC8)</f>
        <v>828</v>
      </c>
      <c r="Y9" s="147"/>
      <c r="Z9" s="147"/>
      <c r="AA9" s="147"/>
      <c r="AB9" s="147"/>
      <c r="AC9" s="148"/>
      <c r="AD9" s="146">
        <f>SUM(AD7:AI8)</f>
        <v>934</v>
      </c>
      <c r="AE9" s="147"/>
      <c r="AF9" s="147"/>
      <c r="AG9" s="147"/>
      <c r="AH9" s="147"/>
      <c r="AI9" s="148"/>
      <c r="AJ9" s="146">
        <f>SUM(AJ7:AO8)</f>
        <v>937</v>
      </c>
      <c r="AK9" s="147"/>
      <c r="AL9" s="147"/>
      <c r="AM9" s="147"/>
      <c r="AN9" s="147"/>
      <c r="AO9" s="148"/>
      <c r="AP9" s="146">
        <f>SUM(AP7:AU8)</f>
        <v>777</v>
      </c>
      <c r="AQ9" s="147"/>
      <c r="AR9" s="147"/>
      <c r="AS9" s="147"/>
      <c r="AT9" s="147"/>
      <c r="AU9" s="148"/>
      <c r="AV9" s="146">
        <f>SUM(AV7:BA8)</f>
        <v>953</v>
      </c>
      <c r="AW9" s="147"/>
      <c r="AX9" s="147"/>
      <c r="AY9" s="147"/>
      <c r="AZ9" s="147"/>
      <c r="BA9" s="148"/>
      <c r="BB9" s="146">
        <f>SUM(BB7:BG8)</f>
        <v>1071</v>
      </c>
      <c r="BC9" s="147"/>
      <c r="BD9" s="147"/>
      <c r="BE9" s="147"/>
      <c r="BF9" s="147"/>
      <c r="BG9" s="148"/>
      <c r="BH9" s="146">
        <f>SUM(BH7:BM8)</f>
        <v>1140</v>
      </c>
      <c r="BI9" s="147"/>
      <c r="BJ9" s="147"/>
      <c r="BK9" s="147"/>
      <c r="BL9" s="147"/>
      <c r="BM9" s="148"/>
      <c r="BN9" s="146">
        <f>SUM(BN7:BS8)</f>
        <v>1034</v>
      </c>
      <c r="BO9" s="147"/>
      <c r="BP9" s="147"/>
      <c r="BQ9" s="147"/>
      <c r="BR9" s="147"/>
      <c r="BS9" s="148"/>
      <c r="BT9" s="146">
        <f>SUM(BT7:BY8)</f>
        <v>1046</v>
      </c>
      <c r="BU9" s="147"/>
      <c r="BV9" s="147"/>
      <c r="BW9" s="147"/>
      <c r="BX9" s="147"/>
      <c r="BY9" s="148"/>
    </row>
    <row r="10" spans="2:77" s="42" customFormat="1" ht="12.75" customHeight="1">
      <c r="B10" s="76" t="s">
        <v>482</v>
      </c>
      <c r="C10" s="76"/>
      <c r="D10" s="76"/>
      <c r="E10" s="76"/>
      <c r="F10" s="76"/>
      <c r="G10" s="76"/>
      <c r="H10" s="76"/>
      <c r="I10" s="202" t="s">
        <v>321</v>
      </c>
      <c r="J10" s="202"/>
      <c r="K10" s="202"/>
      <c r="L10" s="199">
        <f>SUM(BH42:BY42)</f>
        <v>1283</v>
      </c>
      <c r="M10" s="200"/>
      <c r="N10" s="200"/>
      <c r="O10" s="200"/>
      <c r="P10" s="200"/>
      <c r="Q10" s="201"/>
      <c r="R10" s="199">
        <v>62</v>
      </c>
      <c r="S10" s="200"/>
      <c r="T10" s="200"/>
      <c r="U10" s="200"/>
      <c r="V10" s="200"/>
      <c r="W10" s="201"/>
      <c r="X10" s="199">
        <v>57</v>
      </c>
      <c r="Y10" s="200"/>
      <c r="Z10" s="200"/>
      <c r="AA10" s="200"/>
      <c r="AB10" s="200"/>
      <c r="AC10" s="201"/>
      <c r="AD10" s="199">
        <v>54</v>
      </c>
      <c r="AE10" s="200"/>
      <c r="AF10" s="200"/>
      <c r="AG10" s="200"/>
      <c r="AH10" s="200"/>
      <c r="AI10" s="201"/>
      <c r="AJ10" s="199">
        <v>60</v>
      </c>
      <c r="AK10" s="200"/>
      <c r="AL10" s="200"/>
      <c r="AM10" s="200"/>
      <c r="AN10" s="200"/>
      <c r="AO10" s="201"/>
      <c r="AP10" s="199">
        <v>57</v>
      </c>
      <c r="AQ10" s="200"/>
      <c r="AR10" s="200"/>
      <c r="AS10" s="200"/>
      <c r="AT10" s="200"/>
      <c r="AU10" s="201"/>
      <c r="AV10" s="199">
        <v>62</v>
      </c>
      <c r="AW10" s="200"/>
      <c r="AX10" s="200"/>
      <c r="AY10" s="200"/>
      <c r="AZ10" s="200"/>
      <c r="BA10" s="201"/>
      <c r="BB10" s="199">
        <v>80</v>
      </c>
      <c r="BC10" s="200"/>
      <c r="BD10" s="200"/>
      <c r="BE10" s="200"/>
      <c r="BF10" s="200"/>
      <c r="BG10" s="201"/>
      <c r="BH10" s="199">
        <v>70</v>
      </c>
      <c r="BI10" s="200"/>
      <c r="BJ10" s="200"/>
      <c r="BK10" s="200"/>
      <c r="BL10" s="200"/>
      <c r="BM10" s="201"/>
      <c r="BN10" s="199">
        <v>62</v>
      </c>
      <c r="BO10" s="200"/>
      <c r="BP10" s="200"/>
      <c r="BQ10" s="200"/>
      <c r="BR10" s="200"/>
      <c r="BS10" s="201"/>
      <c r="BT10" s="199">
        <v>50</v>
      </c>
      <c r="BU10" s="200"/>
      <c r="BV10" s="200"/>
      <c r="BW10" s="200"/>
      <c r="BX10" s="200"/>
      <c r="BY10" s="201"/>
    </row>
    <row r="11" spans="2:77" s="42" customFormat="1" ht="12.75" customHeight="1">
      <c r="B11" s="76"/>
      <c r="C11" s="76"/>
      <c r="D11" s="76"/>
      <c r="E11" s="76"/>
      <c r="F11" s="76"/>
      <c r="G11" s="76"/>
      <c r="H11" s="76"/>
      <c r="I11" s="154" t="s">
        <v>322</v>
      </c>
      <c r="J11" s="154"/>
      <c r="K11" s="154"/>
      <c r="L11" s="196">
        <f>SUM(BH43:BY43)</f>
        <v>1399</v>
      </c>
      <c r="M11" s="197"/>
      <c r="N11" s="197"/>
      <c r="O11" s="197"/>
      <c r="P11" s="197"/>
      <c r="Q11" s="198"/>
      <c r="R11" s="196">
        <v>52</v>
      </c>
      <c r="S11" s="197"/>
      <c r="T11" s="197"/>
      <c r="U11" s="197"/>
      <c r="V11" s="197"/>
      <c r="W11" s="198"/>
      <c r="X11" s="196">
        <v>42</v>
      </c>
      <c r="Y11" s="197"/>
      <c r="Z11" s="197"/>
      <c r="AA11" s="197"/>
      <c r="AB11" s="197"/>
      <c r="AC11" s="198"/>
      <c r="AD11" s="196">
        <v>39</v>
      </c>
      <c r="AE11" s="197"/>
      <c r="AF11" s="197"/>
      <c r="AG11" s="197"/>
      <c r="AH11" s="197"/>
      <c r="AI11" s="198"/>
      <c r="AJ11" s="196">
        <v>60</v>
      </c>
      <c r="AK11" s="197"/>
      <c r="AL11" s="197"/>
      <c r="AM11" s="197"/>
      <c r="AN11" s="197"/>
      <c r="AO11" s="198"/>
      <c r="AP11" s="196">
        <v>74</v>
      </c>
      <c r="AQ11" s="197"/>
      <c r="AR11" s="197"/>
      <c r="AS11" s="197"/>
      <c r="AT11" s="197"/>
      <c r="AU11" s="198"/>
      <c r="AV11" s="196">
        <v>69</v>
      </c>
      <c r="AW11" s="197"/>
      <c r="AX11" s="197"/>
      <c r="AY11" s="197"/>
      <c r="AZ11" s="197"/>
      <c r="BA11" s="198"/>
      <c r="BB11" s="196">
        <v>75</v>
      </c>
      <c r="BC11" s="197"/>
      <c r="BD11" s="197"/>
      <c r="BE11" s="197"/>
      <c r="BF11" s="197"/>
      <c r="BG11" s="198"/>
      <c r="BH11" s="196">
        <v>57</v>
      </c>
      <c r="BI11" s="197"/>
      <c r="BJ11" s="197"/>
      <c r="BK11" s="197"/>
      <c r="BL11" s="197"/>
      <c r="BM11" s="198"/>
      <c r="BN11" s="196">
        <v>58</v>
      </c>
      <c r="BO11" s="197"/>
      <c r="BP11" s="197"/>
      <c r="BQ11" s="197"/>
      <c r="BR11" s="197"/>
      <c r="BS11" s="198"/>
      <c r="BT11" s="196">
        <v>69</v>
      </c>
      <c r="BU11" s="197"/>
      <c r="BV11" s="197"/>
      <c r="BW11" s="197"/>
      <c r="BX11" s="197"/>
      <c r="BY11" s="198"/>
    </row>
    <row r="12" spans="2:77" s="42" customFormat="1" ht="12.75" customHeight="1">
      <c r="B12" s="76"/>
      <c r="C12" s="76"/>
      <c r="D12" s="76"/>
      <c r="E12" s="76"/>
      <c r="F12" s="76"/>
      <c r="G12" s="76"/>
      <c r="H12" s="76"/>
      <c r="I12" s="76" t="s">
        <v>381</v>
      </c>
      <c r="J12" s="76"/>
      <c r="K12" s="76"/>
      <c r="L12" s="146">
        <f>SUM(L10:Q11)</f>
        <v>2682</v>
      </c>
      <c r="M12" s="147"/>
      <c r="N12" s="147"/>
      <c r="O12" s="147"/>
      <c r="P12" s="147"/>
      <c r="Q12" s="148"/>
      <c r="R12" s="146">
        <f>SUM(R10:W11)</f>
        <v>114</v>
      </c>
      <c r="S12" s="147"/>
      <c r="T12" s="147"/>
      <c r="U12" s="147"/>
      <c r="V12" s="147"/>
      <c r="W12" s="148"/>
      <c r="X12" s="146">
        <f>SUM(X10:AC11)</f>
        <v>99</v>
      </c>
      <c r="Y12" s="147"/>
      <c r="Z12" s="147"/>
      <c r="AA12" s="147"/>
      <c r="AB12" s="147"/>
      <c r="AC12" s="148"/>
      <c r="AD12" s="146">
        <f>SUM(AD10:AI11)</f>
        <v>93</v>
      </c>
      <c r="AE12" s="147"/>
      <c r="AF12" s="147"/>
      <c r="AG12" s="147"/>
      <c r="AH12" s="147"/>
      <c r="AI12" s="148"/>
      <c r="AJ12" s="146">
        <f>SUM(AJ10:AO11)</f>
        <v>120</v>
      </c>
      <c r="AK12" s="147"/>
      <c r="AL12" s="147"/>
      <c r="AM12" s="147"/>
      <c r="AN12" s="147"/>
      <c r="AO12" s="148"/>
      <c r="AP12" s="146">
        <f>SUM(AP10:AU11)</f>
        <v>131</v>
      </c>
      <c r="AQ12" s="147"/>
      <c r="AR12" s="147"/>
      <c r="AS12" s="147"/>
      <c r="AT12" s="147"/>
      <c r="AU12" s="148"/>
      <c r="AV12" s="146">
        <f>SUM(AV10:BA11)</f>
        <v>131</v>
      </c>
      <c r="AW12" s="147"/>
      <c r="AX12" s="147"/>
      <c r="AY12" s="147"/>
      <c r="AZ12" s="147"/>
      <c r="BA12" s="148"/>
      <c r="BB12" s="146">
        <f>SUM(BB10:BG11)</f>
        <v>155</v>
      </c>
      <c r="BC12" s="147"/>
      <c r="BD12" s="147"/>
      <c r="BE12" s="147"/>
      <c r="BF12" s="147"/>
      <c r="BG12" s="148"/>
      <c r="BH12" s="146">
        <f>SUM(BH10:BM11)</f>
        <v>127</v>
      </c>
      <c r="BI12" s="147"/>
      <c r="BJ12" s="147"/>
      <c r="BK12" s="147"/>
      <c r="BL12" s="147"/>
      <c r="BM12" s="148"/>
      <c r="BN12" s="146">
        <f>SUM(BN10:BS11)</f>
        <v>120</v>
      </c>
      <c r="BO12" s="147"/>
      <c r="BP12" s="147"/>
      <c r="BQ12" s="147"/>
      <c r="BR12" s="147"/>
      <c r="BS12" s="148"/>
      <c r="BT12" s="146">
        <f>SUM(BT10:BY11)</f>
        <v>119</v>
      </c>
      <c r="BU12" s="147"/>
      <c r="BV12" s="147"/>
      <c r="BW12" s="147"/>
      <c r="BX12" s="147"/>
      <c r="BY12" s="148"/>
    </row>
    <row r="13" spans="2:77" s="42" customFormat="1" ht="12.75" customHeight="1">
      <c r="B13" s="76" t="s">
        <v>0</v>
      </c>
      <c r="C13" s="76"/>
      <c r="D13" s="76"/>
      <c r="E13" s="76"/>
      <c r="F13" s="76"/>
      <c r="G13" s="76"/>
      <c r="H13" s="76"/>
      <c r="I13" s="202" t="s">
        <v>321</v>
      </c>
      <c r="J13" s="202"/>
      <c r="K13" s="202"/>
      <c r="L13" s="199">
        <f>SUM(BH45:BY45)</f>
        <v>2709</v>
      </c>
      <c r="M13" s="200"/>
      <c r="N13" s="200"/>
      <c r="O13" s="200"/>
      <c r="P13" s="200"/>
      <c r="Q13" s="201"/>
      <c r="R13" s="199">
        <v>161</v>
      </c>
      <c r="S13" s="200"/>
      <c r="T13" s="200"/>
      <c r="U13" s="200"/>
      <c r="V13" s="200"/>
      <c r="W13" s="201"/>
      <c r="X13" s="199">
        <v>188</v>
      </c>
      <c r="Y13" s="200"/>
      <c r="Z13" s="200"/>
      <c r="AA13" s="200"/>
      <c r="AB13" s="200"/>
      <c r="AC13" s="201"/>
      <c r="AD13" s="199">
        <v>160</v>
      </c>
      <c r="AE13" s="200"/>
      <c r="AF13" s="200"/>
      <c r="AG13" s="200"/>
      <c r="AH13" s="200"/>
      <c r="AI13" s="201"/>
      <c r="AJ13" s="199">
        <v>182</v>
      </c>
      <c r="AK13" s="200"/>
      <c r="AL13" s="200"/>
      <c r="AM13" s="200"/>
      <c r="AN13" s="200"/>
      <c r="AO13" s="201"/>
      <c r="AP13" s="199">
        <v>105</v>
      </c>
      <c r="AQ13" s="200"/>
      <c r="AR13" s="200"/>
      <c r="AS13" s="200"/>
      <c r="AT13" s="200"/>
      <c r="AU13" s="201"/>
      <c r="AV13" s="199">
        <v>137</v>
      </c>
      <c r="AW13" s="200"/>
      <c r="AX13" s="200"/>
      <c r="AY13" s="200"/>
      <c r="AZ13" s="200"/>
      <c r="BA13" s="201"/>
      <c r="BB13" s="199">
        <v>190</v>
      </c>
      <c r="BC13" s="200"/>
      <c r="BD13" s="200"/>
      <c r="BE13" s="200"/>
      <c r="BF13" s="200"/>
      <c r="BG13" s="201"/>
      <c r="BH13" s="199">
        <v>177</v>
      </c>
      <c r="BI13" s="200"/>
      <c r="BJ13" s="200"/>
      <c r="BK13" s="200"/>
      <c r="BL13" s="200"/>
      <c r="BM13" s="201"/>
      <c r="BN13" s="199">
        <v>196</v>
      </c>
      <c r="BO13" s="200"/>
      <c r="BP13" s="200"/>
      <c r="BQ13" s="200"/>
      <c r="BR13" s="200"/>
      <c r="BS13" s="201"/>
      <c r="BT13" s="199">
        <v>185</v>
      </c>
      <c r="BU13" s="200"/>
      <c r="BV13" s="200"/>
      <c r="BW13" s="200"/>
      <c r="BX13" s="200"/>
      <c r="BY13" s="201"/>
    </row>
    <row r="14" spans="2:77" s="42" customFormat="1" ht="12.75" customHeight="1">
      <c r="B14" s="76"/>
      <c r="C14" s="76"/>
      <c r="D14" s="76"/>
      <c r="E14" s="76"/>
      <c r="F14" s="76"/>
      <c r="G14" s="76"/>
      <c r="H14" s="76"/>
      <c r="I14" s="154" t="s">
        <v>322</v>
      </c>
      <c r="J14" s="154"/>
      <c r="K14" s="154"/>
      <c r="L14" s="196">
        <f>SUM(BH46:BY46)</f>
        <v>3028</v>
      </c>
      <c r="M14" s="197"/>
      <c r="N14" s="197"/>
      <c r="O14" s="197"/>
      <c r="P14" s="197"/>
      <c r="Q14" s="198"/>
      <c r="R14" s="196">
        <v>162</v>
      </c>
      <c r="S14" s="197"/>
      <c r="T14" s="197"/>
      <c r="U14" s="197"/>
      <c r="V14" s="197"/>
      <c r="W14" s="198"/>
      <c r="X14" s="196">
        <v>157</v>
      </c>
      <c r="Y14" s="197"/>
      <c r="Z14" s="197"/>
      <c r="AA14" s="197"/>
      <c r="AB14" s="197"/>
      <c r="AC14" s="198"/>
      <c r="AD14" s="196">
        <v>168</v>
      </c>
      <c r="AE14" s="197"/>
      <c r="AF14" s="197"/>
      <c r="AG14" s="197"/>
      <c r="AH14" s="197"/>
      <c r="AI14" s="198"/>
      <c r="AJ14" s="196">
        <v>171</v>
      </c>
      <c r="AK14" s="197"/>
      <c r="AL14" s="197"/>
      <c r="AM14" s="197"/>
      <c r="AN14" s="197"/>
      <c r="AO14" s="198"/>
      <c r="AP14" s="196">
        <v>118</v>
      </c>
      <c r="AQ14" s="197"/>
      <c r="AR14" s="197"/>
      <c r="AS14" s="197"/>
      <c r="AT14" s="197"/>
      <c r="AU14" s="198"/>
      <c r="AV14" s="196">
        <v>140</v>
      </c>
      <c r="AW14" s="197"/>
      <c r="AX14" s="197"/>
      <c r="AY14" s="197"/>
      <c r="AZ14" s="197"/>
      <c r="BA14" s="198"/>
      <c r="BB14" s="196">
        <v>174</v>
      </c>
      <c r="BC14" s="197"/>
      <c r="BD14" s="197"/>
      <c r="BE14" s="197"/>
      <c r="BF14" s="197"/>
      <c r="BG14" s="198"/>
      <c r="BH14" s="196">
        <v>211</v>
      </c>
      <c r="BI14" s="197"/>
      <c r="BJ14" s="197"/>
      <c r="BK14" s="197"/>
      <c r="BL14" s="197"/>
      <c r="BM14" s="198"/>
      <c r="BN14" s="196">
        <v>206</v>
      </c>
      <c r="BO14" s="197"/>
      <c r="BP14" s="197"/>
      <c r="BQ14" s="197"/>
      <c r="BR14" s="197"/>
      <c r="BS14" s="198"/>
      <c r="BT14" s="196">
        <v>163</v>
      </c>
      <c r="BU14" s="197"/>
      <c r="BV14" s="197"/>
      <c r="BW14" s="197"/>
      <c r="BX14" s="197"/>
      <c r="BY14" s="198"/>
    </row>
    <row r="15" spans="2:77" s="42" customFormat="1" ht="12.75" customHeight="1">
      <c r="B15" s="76"/>
      <c r="C15" s="76"/>
      <c r="D15" s="76"/>
      <c r="E15" s="76"/>
      <c r="F15" s="76"/>
      <c r="G15" s="76"/>
      <c r="H15" s="76"/>
      <c r="I15" s="76" t="s">
        <v>381</v>
      </c>
      <c r="J15" s="76"/>
      <c r="K15" s="76"/>
      <c r="L15" s="146">
        <f>SUM(L13:Q14)</f>
        <v>5737</v>
      </c>
      <c r="M15" s="147"/>
      <c r="N15" s="147"/>
      <c r="O15" s="147"/>
      <c r="P15" s="147"/>
      <c r="Q15" s="148"/>
      <c r="R15" s="146">
        <f>SUM(R13:W14)</f>
        <v>323</v>
      </c>
      <c r="S15" s="147"/>
      <c r="T15" s="147"/>
      <c r="U15" s="147"/>
      <c r="V15" s="147"/>
      <c r="W15" s="148"/>
      <c r="X15" s="146">
        <f>SUM(X13:AC14)</f>
        <v>345</v>
      </c>
      <c r="Y15" s="147"/>
      <c r="Z15" s="147"/>
      <c r="AA15" s="147"/>
      <c r="AB15" s="147"/>
      <c r="AC15" s="148"/>
      <c r="AD15" s="146">
        <f>SUM(AD13:AI14)</f>
        <v>328</v>
      </c>
      <c r="AE15" s="147"/>
      <c r="AF15" s="147"/>
      <c r="AG15" s="147"/>
      <c r="AH15" s="147"/>
      <c r="AI15" s="148"/>
      <c r="AJ15" s="146">
        <f>SUM(AJ13:AO14)</f>
        <v>353</v>
      </c>
      <c r="AK15" s="147"/>
      <c r="AL15" s="147"/>
      <c r="AM15" s="147"/>
      <c r="AN15" s="147"/>
      <c r="AO15" s="148"/>
      <c r="AP15" s="146">
        <f>SUM(AP13:AU14)</f>
        <v>223</v>
      </c>
      <c r="AQ15" s="147"/>
      <c r="AR15" s="147"/>
      <c r="AS15" s="147"/>
      <c r="AT15" s="147"/>
      <c r="AU15" s="148"/>
      <c r="AV15" s="146">
        <f>SUM(AV13:BA14)</f>
        <v>277</v>
      </c>
      <c r="AW15" s="147"/>
      <c r="AX15" s="147"/>
      <c r="AY15" s="147"/>
      <c r="AZ15" s="147"/>
      <c r="BA15" s="148"/>
      <c r="BB15" s="146">
        <f>SUM(BB13:BG14)</f>
        <v>364</v>
      </c>
      <c r="BC15" s="147"/>
      <c r="BD15" s="147"/>
      <c r="BE15" s="147"/>
      <c r="BF15" s="147"/>
      <c r="BG15" s="148"/>
      <c r="BH15" s="146">
        <f>SUM(BH13:BM14)</f>
        <v>388</v>
      </c>
      <c r="BI15" s="147"/>
      <c r="BJ15" s="147"/>
      <c r="BK15" s="147"/>
      <c r="BL15" s="147"/>
      <c r="BM15" s="148"/>
      <c r="BN15" s="146">
        <f>SUM(BN13:BS14)</f>
        <v>402</v>
      </c>
      <c r="BO15" s="147"/>
      <c r="BP15" s="147"/>
      <c r="BQ15" s="147"/>
      <c r="BR15" s="147"/>
      <c r="BS15" s="148"/>
      <c r="BT15" s="146">
        <f>SUM(BT13:BY14)</f>
        <v>348</v>
      </c>
      <c r="BU15" s="147"/>
      <c r="BV15" s="147"/>
      <c r="BW15" s="147"/>
      <c r="BX15" s="147"/>
      <c r="BY15" s="148"/>
    </row>
    <row r="16" spans="2:77" s="42" customFormat="1" ht="12.75" customHeight="1">
      <c r="B16" s="76" t="s">
        <v>1</v>
      </c>
      <c r="C16" s="76"/>
      <c r="D16" s="76"/>
      <c r="E16" s="76"/>
      <c r="F16" s="76"/>
      <c r="G16" s="76"/>
      <c r="H16" s="76"/>
      <c r="I16" s="202" t="s">
        <v>321</v>
      </c>
      <c r="J16" s="202"/>
      <c r="K16" s="202"/>
      <c r="L16" s="199">
        <f>SUM(BH48:BY48)</f>
        <v>900</v>
      </c>
      <c r="M16" s="200"/>
      <c r="N16" s="200"/>
      <c r="O16" s="200"/>
      <c r="P16" s="200"/>
      <c r="Q16" s="201"/>
      <c r="R16" s="199">
        <v>30</v>
      </c>
      <c r="S16" s="200"/>
      <c r="T16" s="200"/>
      <c r="U16" s="200"/>
      <c r="V16" s="200"/>
      <c r="W16" s="201"/>
      <c r="X16" s="199">
        <v>36</v>
      </c>
      <c r="Y16" s="200"/>
      <c r="Z16" s="200"/>
      <c r="AA16" s="200"/>
      <c r="AB16" s="200"/>
      <c r="AC16" s="201"/>
      <c r="AD16" s="199">
        <v>45</v>
      </c>
      <c r="AE16" s="200"/>
      <c r="AF16" s="200"/>
      <c r="AG16" s="200"/>
      <c r="AH16" s="200"/>
      <c r="AI16" s="201"/>
      <c r="AJ16" s="199">
        <v>73</v>
      </c>
      <c r="AK16" s="200"/>
      <c r="AL16" s="200"/>
      <c r="AM16" s="200"/>
      <c r="AN16" s="200"/>
      <c r="AO16" s="201"/>
      <c r="AP16" s="199">
        <v>43</v>
      </c>
      <c r="AQ16" s="200"/>
      <c r="AR16" s="200"/>
      <c r="AS16" s="200"/>
      <c r="AT16" s="200"/>
      <c r="AU16" s="201"/>
      <c r="AV16" s="199">
        <v>43</v>
      </c>
      <c r="AW16" s="200"/>
      <c r="AX16" s="200"/>
      <c r="AY16" s="200"/>
      <c r="AZ16" s="200"/>
      <c r="BA16" s="201"/>
      <c r="BB16" s="199">
        <v>38</v>
      </c>
      <c r="BC16" s="200"/>
      <c r="BD16" s="200"/>
      <c r="BE16" s="200"/>
      <c r="BF16" s="200"/>
      <c r="BG16" s="201"/>
      <c r="BH16" s="199">
        <v>48</v>
      </c>
      <c r="BI16" s="200"/>
      <c r="BJ16" s="200"/>
      <c r="BK16" s="200"/>
      <c r="BL16" s="200"/>
      <c r="BM16" s="201"/>
      <c r="BN16" s="199">
        <v>38</v>
      </c>
      <c r="BO16" s="200"/>
      <c r="BP16" s="200"/>
      <c r="BQ16" s="200"/>
      <c r="BR16" s="200"/>
      <c r="BS16" s="201"/>
      <c r="BT16" s="199">
        <v>51</v>
      </c>
      <c r="BU16" s="200"/>
      <c r="BV16" s="200"/>
      <c r="BW16" s="200"/>
      <c r="BX16" s="200"/>
      <c r="BY16" s="201"/>
    </row>
    <row r="17" spans="2:77" s="42" customFormat="1" ht="12.75" customHeight="1">
      <c r="B17" s="76"/>
      <c r="C17" s="76"/>
      <c r="D17" s="76"/>
      <c r="E17" s="76"/>
      <c r="F17" s="76"/>
      <c r="G17" s="76"/>
      <c r="H17" s="76"/>
      <c r="I17" s="154" t="s">
        <v>322</v>
      </c>
      <c r="J17" s="154"/>
      <c r="K17" s="154"/>
      <c r="L17" s="196">
        <f>SUM(BH49:BY49)</f>
        <v>930</v>
      </c>
      <c r="M17" s="197"/>
      <c r="N17" s="197"/>
      <c r="O17" s="197"/>
      <c r="P17" s="197"/>
      <c r="Q17" s="198"/>
      <c r="R17" s="196">
        <v>25</v>
      </c>
      <c r="S17" s="197"/>
      <c r="T17" s="197"/>
      <c r="U17" s="197"/>
      <c r="V17" s="197"/>
      <c r="W17" s="198"/>
      <c r="X17" s="196">
        <v>29</v>
      </c>
      <c r="Y17" s="197"/>
      <c r="Z17" s="197"/>
      <c r="AA17" s="197"/>
      <c r="AB17" s="197"/>
      <c r="AC17" s="198"/>
      <c r="AD17" s="196">
        <v>46</v>
      </c>
      <c r="AE17" s="197"/>
      <c r="AF17" s="197"/>
      <c r="AG17" s="197"/>
      <c r="AH17" s="197"/>
      <c r="AI17" s="198"/>
      <c r="AJ17" s="196">
        <v>43</v>
      </c>
      <c r="AK17" s="197"/>
      <c r="AL17" s="197"/>
      <c r="AM17" s="197"/>
      <c r="AN17" s="197"/>
      <c r="AO17" s="198"/>
      <c r="AP17" s="196">
        <v>33</v>
      </c>
      <c r="AQ17" s="197"/>
      <c r="AR17" s="197"/>
      <c r="AS17" s="197"/>
      <c r="AT17" s="197"/>
      <c r="AU17" s="198"/>
      <c r="AV17" s="196">
        <v>41</v>
      </c>
      <c r="AW17" s="197"/>
      <c r="AX17" s="197"/>
      <c r="AY17" s="197"/>
      <c r="AZ17" s="197"/>
      <c r="BA17" s="198"/>
      <c r="BB17" s="196">
        <v>27</v>
      </c>
      <c r="BC17" s="197"/>
      <c r="BD17" s="197"/>
      <c r="BE17" s="197"/>
      <c r="BF17" s="197"/>
      <c r="BG17" s="198"/>
      <c r="BH17" s="196">
        <v>41</v>
      </c>
      <c r="BI17" s="197"/>
      <c r="BJ17" s="197"/>
      <c r="BK17" s="197"/>
      <c r="BL17" s="197"/>
      <c r="BM17" s="198"/>
      <c r="BN17" s="196">
        <v>50</v>
      </c>
      <c r="BO17" s="197"/>
      <c r="BP17" s="197"/>
      <c r="BQ17" s="197"/>
      <c r="BR17" s="197"/>
      <c r="BS17" s="198"/>
      <c r="BT17" s="196">
        <v>62</v>
      </c>
      <c r="BU17" s="197"/>
      <c r="BV17" s="197"/>
      <c r="BW17" s="197"/>
      <c r="BX17" s="197"/>
      <c r="BY17" s="198"/>
    </row>
    <row r="18" spans="2:77" s="42" customFormat="1" ht="12.75" customHeight="1">
      <c r="B18" s="76"/>
      <c r="C18" s="76"/>
      <c r="D18" s="76"/>
      <c r="E18" s="76"/>
      <c r="F18" s="76"/>
      <c r="G18" s="76"/>
      <c r="H18" s="76"/>
      <c r="I18" s="76" t="s">
        <v>381</v>
      </c>
      <c r="J18" s="76"/>
      <c r="K18" s="76"/>
      <c r="L18" s="146">
        <f>SUM(L16:Q17)</f>
        <v>1830</v>
      </c>
      <c r="M18" s="147"/>
      <c r="N18" s="147"/>
      <c r="O18" s="147"/>
      <c r="P18" s="147"/>
      <c r="Q18" s="148"/>
      <c r="R18" s="146">
        <f>SUM(R16:W17)</f>
        <v>55</v>
      </c>
      <c r="S18" s="147"/>
      <c r="T18" s="147"/>
      <c r="U18" s="147"/>
      <c r="V18" s="147"/>
      <c r="W18" s="148"/>
      <c r="X18" s="146">
        <f>SUM(X16:AC17)</f>
        <v>65</v>
      </c>
      <c r="Y18" s="147"/>
      <c r="Z18" s="147"/>
      <c r="AA18" s="147"/>
      <c r="AB18" s="147"/>
      <c r="AC18" s="148"/>
      <c r="AD18" s="146">
        <f>SUM(AD16:AI17)</f>
        <v>91</v>
      </c>
      <c r="AE18" s="147"/>
      <c r="AF18" s="147"/>
      <c r="AG18" s="147"/>
      <c r="AH18" s="147"/>
      <c r="AI18" s="148"/>
      <c r="AJ18" s="146">
        <f>SUM(AJ16:AO17)</f>
        <v>116</v>
      </c>
      <c r="AK18" s="147"/>
      <c r="AL18" s="147"/>
      <c r="AM18" s="147"/>
      <c r="AN18" s="147"/>
      <c r="AO18" s="148"/>
      <c r="AP18" s="146">
        <f>SUM(AP16:AU17)</f>
        <v>76</v>
      </c>
      <c r="AQ18" s="147"/>
      <c r="AR18" s="147"/>
      <c r="AS18" s="147"/>
      <c r="AT18" s="147"/>
      <c r="AU18" s="148"/>
      <c r="AV18" s="146">
        <f>SUM(AV16:BA17)</f>
        <v>84</v>
      </c>
      <c r="AW18" s="147"/>
      <c r="AX18" s="147"/>
      <c r="AY18" s="147"/>
      <c r="AZ18" s="147"/>
      <c r="BA18" s="148"/>
      <c r="BB18" s="146">
        <f>SUM(BB16:BG17)</f>
        <v>65</v>
      </c>
      <c r="BC18" s="147"/>
      <c r="BD18" s="147"/>
      <c r="BE18" s="147"/>
      <c r="BF18" s="147"/>
      <c r="BG18" s="148"/>
      <c r="BH18" s="146">
        <f>SUM(BH16:BM17)</f>
        <v>89</v>
      </c>
      <c r="BI18" s="147"/>
      <c r="BJ18" s="147"/>
      <c r="BK18" s="147"/>
      <c r="BL18" s="147"/>
      <c r="BM18" s="148"/>
      <c r="BN18" s="146">
        <f>SUM(BN16:BS17)</f>
        <v>88</v>
      </c>
      <c r="BO18" s="147"/>
      <c r="BP18" s="147"/>
      <c r="BQ18" s="147"/>
      <c r="BR18" s="147"/>
      <c r="BS18" s="148"/>
      <c r="BT18" s="146">
        <f>SUM(BT16:BY17)</f>
        <v>113</v>
      </c>
      <c r="BU18" s="147"/>
      <c r="BV18" s="147"/>
      <c r="BW18" s="147"/>
      <c r="BX18" s="147"/>
      <c r="BY18" s="148"/>
    </row>
    <row r="19" spans="2:77" s="42" customFormat="1" ht="12.75" customHeight="1">
      <c r="B19" s="76" t="s">
        <v>3</v>
      </c>
      <c r="C19" s="76"/>
      <c r="D19" s="76"/>
      <c r="E19" s="76"/>
      <c r="F19" s="76"/>
      <c r="G19" s="76"/>
      <c r="H19" s="76"/>
      <c r="I19" s="202" t="s">
        <v>321</v>
      </c>
      <c r="J19" s="202"/>
      <c r="K19" s="202"/>
      <c r="L19" s="199">
        <f>SUM(BH51:BY51)</f>
        <v>1221</v>
      </c>
      <c r="M19" s="200"/>
      <c r="N19" s="200"/>
      <c r="O19" s="200"/>
      <c r="P19" s="200"/>
      <c r="Q19" s="201"/>
      <c r="R19" s="199">
        <v>43</v>
      </c>
      <c r="S19" s="200"/>
      <c r="T19" s="200"/>
      <c r="U19" s="200"/>
      <c r="V19" s="200"/>
      <c r="W19" s="201"/>
      <c r="X19" s="199">
        <v>49</v>
      </c>
      <c r="Y19" s="200"/>
      <c r="Z19" s="200"/>
      <c r="AA19" s="200"/>
      <c r="AB19" s="200"/>
      <c r="AC19" s="201"/>
      <c r="AD19" s="199">
        <v>78</v>
      </c>
      <c r="AE19" s="200"/>
      <c r="AF19" s="200"/>
      <c r="AG19" s="200"/>
      <c r="AH19" s="200"/>
      <c r="AI19" s="201"/>
      <c r="AJ19" s="199">
        <v>57</v>
      </c>
      <c r="AK19" s="200"/>
      <c r="AL19" s="200"/>
      <c r="AM19" s="200"/>
      <c r="AN19" s="200"/>
      <c r="AO19" s="201"/>
      <c r="AP19" s="199">
        <v>63</v>
      </c>
      <c r="AQ19" s="200"/>
      <c r="AR19" s="200"/>
      <c r="AS19" s="200"/>
      <c r="AT19" s="200"/>
      <c r="AU19" s="201"/>
      <c r="AV19" s="199">
        <v>50</v>
      </c>
      <c r="AW19" s="200"/>
      <c r="AX19" s="200"/>
      <c r="AY19" s="200"/>
      <c r="AZ19" s="200"/>
      <c r="BA19" s="201"/>
      <c r="BB19" s="199">
        <v>53</v>
      </c>
      <c r="BC19" s="200"/>
      <c r="BD19" s="200"/>
      <c r="BE19" s="200"/>
      <c r="BF19" s="200"/>
      <c r="BG19" s="201"/>
      <c r="BH19" s="199">
        <v>71</v>
      </c>
      <c r="BI19" s="200"/>
      <c r="BJ19" s="200"/>
      <c r="BK19" s="200"/>
      <c r="BL19" s="200"/>
      <c r="BM19" s="201"/>
      <c r="BN19" s="199">
        <v>58</v>
      </c>
      <c r="BO19" s="200"/>
      <c r="BP19" s="200"/>
      <c r="BQ19" s="200"/>
      <c r="BR19" s="200"/>
      <c r="BS19" s="201"/>
      <c r="BT19" s="199">
        <v>69</v>
      </c>
      <c r="BU19" s="200"/>
      <c r="BV19" s="200"/>
      <c r="BW19" s="200"/>
      <c r="BX19" s="200"/>
      <c r="BY19" s="201"/>
    </row>
    <row r="20" spans="2:77" s="42" customFormat="1" ht="12.75" customHeight="1">
      <c r="B20" s="76"/>
      <c r="C20" s="76"/>
      <c r="D20" s="76"/>
      <c r="E20" s="76"/>
      <c r="F20" s="76"/>
      <c r="G20" s="76"/>
      <c r="H20" s="76"/>
      <c r="I20" s="154" t="s">
        <v>322</v>
      </c>
      <c r="J20" s="154"/>
      <c r="K20" s="154"/>
      <c r="L20" s="196">
        <f>SUM(BH52:BY52)</f>
        <v>1358</v>
      </c>
      <c r="M20" s="197"/>
      <c r="N20" s="197"/>
      <c r="O20" s="197"/>
      <c r="P20" s="197"/>
      <c r="Q20" s="198"/>
      <c r="R20" s="196">
        <v>50</v>
      </c>
      <c r="S20" s="197"/>
      <c r="T20" s="197"/>
      <c r="U20" s="197"/>
      <c r="V20" s="197"/>
      <c r="W20" s="198"/>
      <c r="X20" s="196">
        <v>49</v>
      </c>
      <c r="Y20" s="197"/>
      <c r="Z20" s="197"/>
      <c r="AA20" s="197"/>
      <c r="AB20" s="197"/>
      <c r="AC20" s="198"/>
      <c r="AD20" s="196">
        <v>58</v>
      </c>
      <c r="AE20" s="197"/>
      <c r="AF20" s="197"/>
      <c r="AG20" s="197"/>
      <c r="AH20" s="197"/>
      <c r="AI20" s="198"/>
      <c r="AJ20" s="196">
        <v>60</v>
      </c>
      <c r="AK20" s="197"/>
      <c r="AL20" s="197"/>
      <c r="AM20" s="197"/>
      <c r="AN20" s="197"/>
      <c r="AO20" s="198"/>
      <c r="AP20" s="196">
        <v>50</v>
      </c>
      <c r="AQ20" s="197"/>
      <c r="AR20" s="197"/>
      <c r="AS20" s="197"/>
      <c r="AT20" s="197"/>
      <c r="AU20" s="198"/>
      <c r="AV20" s="196">
        <v>53</v>
      </c>
      <c r="AW20" s="197"/>
      <c r="AX20" s="197"/>
      <c r="AY20" s="197"/>
      <c r="AZ20" s="197"/>
      <c r="BA20" s="198"/>
      <c r="BB20" s="196">
        <v>51</v>
      </c>
      <c r="BC20" s="197"/>
      <c r="BD20" s="197"/>
      <c r="BE20" s="197"/>
      <c r="BF20" s="197"/>
      <c r="BG20" s="198"/>
      <c r="BH20" s="196">
        <v>42</v>
      </c>
      <c r="BI20" s="197"/>
      <c r="BJ20" s="197"/>
      <c r="BK20" s="197"/>
      <c r="BL20" s="197"/>
      <c r="BM20" s="198"/>
      <c r="BN20" s="196">
        <v>67</v>
      </c>
      <c r="BO20" s="197"/>
      <c r="BP20" s="197"/>
      <c r="BQ20" s="197"/>
      <c r="BR20" s="197"/>
      <c r="BS20" s="198"/>
      <c r="BT20" s="196">
        <v>83</v>
      </c>
      <c r="BU20" s="197"/>
      <c r="BV20" s="197"/>
      <c r="BW20" s="197"/>
      <c r="BX20" s="197"/>
      <c r="BY20" s="198"/>
    </row>
    <row r="21" spans="2:77" s="42" customFormat="1" ht="12.75" customHeight="1">
      <c r="B21" s="76"/>
      <c r="C21" s="76"/>
      <c r="D21" s="76"/>
      <c r="E21" s="76"/>
      <c r="F21" s="76"/>
      <c r="G21" s="76"/>
      <c r="H21" s="76"/>
      <c r="I21" s="76" t="s">
        <v>381</v>
      </c>
      <c r="J21" s="76"/>
      <c r="K21" s="76"/>
      <c r="L21" s="146">
        <f>SUM(L19:Q20)</f>
        <v>2579</v>
      </c>
      <c r="M21" s="147"/>
      <c r="N21" s="147"/>
      <c r="O21" s="147"/>
      <c r="P21" s="147"/>
      <c r="Q21" s="148"/>
      <c r="R21" s="146">
        <f>SUM(R19:W20)</f>
        <v>93</v>
      </c>
      <c r="S21" s="147"/>
      <c r="T21" s="147"/>
      <c r="U21" s="147"/>
      <c r="V21" s="147"/>
      <c r="W21" s="148"/>
      <c r="X21" s="146">
        <f>SUM(X19:AC20)</f>
        <v>98</v>
      </c>
      <c r="Y21" s="147"/>
      <c r="Z21" s="147"/>
      <c r="AA21" s="147"/>
      <c r="AB21" s="147"/>
      <c r="AC21" s="148"/>
      <c r="AD21" s="146">
        <f>SUM(AD19:AI20)</f>
        <v>136</v>
      </c>
      <c r="AE21" s="147"/>
      <c r="AF21" s="147"/>
      <c r="AG21" s="147"/>
      <c r="AH21" s="147"/>
      <c r="AI21" s="148"/>
      <c r="AJ21" s="146">
        <f>SUM(AJ19:AO20)</f>
        <v>117</v>
      </c>
      <c r="AK21" s="147"/>
      <c r="AL21" s="147"/>
      <c r="AM21" s="147"/>
      <c r="AN21" s="147"/>
      <c r="AO21" s="148"/>
      <c r="AP21" s="146">
        <f>SUM(AP19:AU20)</f>
        <v>113</v>
      </c>
      <c r="AQ21" s="147"/>
      <c r="AR21" s="147"/>
      <c r="AS21" s="147"/>
      <c r="AT21" s="147"/>
      <c r="AU21" s="148"/>
      <c r="AV21" s="146">
        <f>SUM(AV19:BA20)</f>
        <v>103</v>
      </c>
      <c r="AW21" s="147"/>
      <c r="AX21" s="147"/>
      <c r="AY21" s="147"/>
      <c r="AZ21" s="147"/>
      <c r="BA21" s="148"/>
      <c r="BB21" s="146">
        <f>SUM(BB19:BG20)</f>
        <v>104</v>
      </c>
      <c r="BC21" s="147"/>
      <c r="BD21" s="147"/>
      <c r="BE21" s="147"/>
      <c r="BF21" s="147"/>
      <c r="BG21" s="148"/>
      <c r="BH21" s="146">
        <f>SUM(BH19:BM20)</f>
        <v>113</v>
      </c>
      <c r="BI21" s="147"/>
      <c r="BJ21" s="147"/>
      <c r="BK21" s="147"/>
      <c r="BL21" s="147"/>
      <c r="BM21" s="148"/>
      <c r="BN21" s="146">
        <f>SUM(BN19:BS20)</f>
        <v>125</v>
      </c>
      <c r="BO21" s="147"/>
      <c r="BP21" s="147"/>
      <c r="BQ21" s="147"/>
      <c r="BR21" s="147"/>
      <c r="BS21" s="148"/>
      <c r="BT21" s="146">
        <f>SUM(BT19:BY20)</f>
        <v>152</v>
      </c>
      <c r="BU21" s="147"/>
      <c r="BV21" s="147"/>
      <c r="BW21" s="147"/>
      <c r="BX21" s="147"/>
      <c r="BY21" s="148"/>
    </row>
    <row r="22" spans="2:77" s="42" customFormat="1" ht="12.75" customHeight="1">
      <c r="B22" s="76" t="s">
        <v>4</v>
      </c>
      <c r="C22" s="76"/>
      <c r="D22" s="76"/>
      <c r="E22" s="76"/>
      <c r="F22" s="76"/>
      <c r="G22" s="76"/>
      <c r="H22" s="76"/>
      <c r="I22" s="202" t="s">
        <v>321</v>
      </c>
      <c r="J22" s="202"/>
      <c r="K22" s="202"/>
      <c r="L22" s="199">
        <f>SUM(BH54:BY54)</f>
        <v>1161</v>
      </c>
      <c r="M22" s="200"/>
      <c r="N22" s="200"/>
      <c r="O22" s="200"/>
      <c r="P22" s="200"/>
      <c r="Q22" s="201"/>
      <c r="R22" s="199">
        <v>41</v>
      </c>
      <c r="S22" s="200"/>
      <c r="T22" s="200"/>
      <c r="U22" s="200"/>
      <c r="V22" s="200"/>
      <c r="W22" s="201"/>
      <c r="X22" s="199">
        <v>51</v>
      </c>
      <c r="Y22" s="200"/>
      <c r="Z22" s="200"/>
      <c r="AA22" s="200"/>
      <c r="AB22" s="200"/>
      <c r="AC22" s="201"/>
      <c r="AD22" s="199">
        <v>50</v>
      </c>
      <c r="AE22" s="200"/>
      <c r="AF22" s="200"/>
      <c r="AG22" s="200"/>
      <c r="AH22" s="200"/>
      <c r="AI22" s="201"/>
      <c r="AJ22" s="199">
        <v>79</v>
      </c>
      <c r="AK22" s="200"/>
      <c r="AL22" s="200"/>
      <c r="AM22" s="200"/>
      <c r="AN22" s="200"/>
      <c r="AO22" s="201"/>
      <c r="AP22" s="199">
        <v>53</v>
      </c>
      <c r="AQ22" s="200"/>
      <c r="AR22" s="200"/>
      <c r="AS22" s="200"/>
      <c r="AT22" s="200"/>
      <c r="AU22" s="201"/>
      <c r="AV22" s="199">
        <v>61</v>
      </c>
      <c r="AW22" s="200"/>
      <c r="AX22" s="200"/>
      <c r="AY22" s="200"/>
      <c r="AZ22" s="200"/>
      <c r="BA22" s="201"/>
      <c r="BB22" s="199">
        <v>52</v>
      </c>
      <c r="BC22" s="200"/>
      <c r="BD22" s="200"/>
      <c r="BE22" s="200"/>
      <c r="BF22" s="200"/>
      <c r="BG22" s="201"/>
      <c r="BH22" s="199">
        <v>59</v>
      </c>
      <c r="BI22" s="200"/>
      <c r="BJ22" s="200"/>
      <c r="BK22" s="200"/>
      <c r="BL22" s="200"/>
      <c r="BM22" s="201"/>
      <c r="BN22" s="199">
        <v>54</v>
      </c>
      <c r="BO22" s="200"/>
      <c r="BP22" s="200"/>
      <c r="BQ22" s="200"/>
      <c r="BR22" s="200"/>
      <c r="BS22" s="201"/>
      <c r="BT22" s="199">
        <v>80</v>
      </c>
      <c r="BU22" s="200"/>
      <c r="BV22" s="200"/>
      <c r="BW22" s="200"/>
      <c r="BX22" s="200"/>
      <c r="BY22" s="201"/>
    </row>
    <row r="23" spans="2:77" s="42" customFormat="1" ht="12.75" customHeight="1">
      <c r="B23" s="76"/>
      <c r="C23" s="76"/>
      <c r="D23" s="76"/>
      <c r="E23" s="76"/>
      <c r="F23" s="76"/>
      <c r="G23" s="76"/>
      <c r="H23" s="76"/>
      <c r="I23" s="154" t="s">
        <v>322</v>
      </c>
      <c r="J23" s="154"/>
      <c r="K23" s="154"/>
      <c r="L23" s="196">
        <f>SUM(BH55:BY55)</f>
        <v>1268</v>
      </c>
      <c r="M23" s="197"/>
      <c r="N23" s="197"/>
      <c r="O23" s="197"/>
      <c r="P23" s="197"/>
      <c r="Q23" s="198"/>
      <c r="R23" s="196">
        <v>42</v>
      </c>
      <c r="S23" s="197"/>
      <c r="T23" s="197"/>
      <c r="U23" s="197"/>
      <c r="V23" s="197"/>
      <c r="W23" s="198"/>
      <c r="X23" s="196">
        <v>40</v>
      </c>
      <c r="Y23" s="197"/>
      <c r="Z23" s="197"/>
      <c r="AA23" s="197"/>
      <c r="AB23" s="197"/>
      <c r="AC23" s="198"/>
      <c r="AD23" s="196">
        <v>53</v>
      </c>
      <c r="AE23" s="197"/>
      <c r="AF23" s="197"/>
      <c r="AG23" s="197"/>
      <c r="AH23" s="197"/>
      <c r="AI23" s="198"/>
      <c r="AJ23" s="196">
        <v>62</v>
      </c>
      <c r="AK23" s="197"/>
      <c r="AL23" s="197"/>
      <c r="AM23" s="197"/>
      <c r="AN23" s="197"/>
      <c r="AO23" s="198"/>
      <c r="AP23" s="196">
        <v>47</v>
      </c>
      <c r="AQ23" s="197"/>
      <c r="AR23" s="197"/>
      <c r="AS23" s="197"/>
      <c r="AT23" s="197"/>
      <c r="AU23" s="198"/>
      <c r="AV23" s="196">
        <v>67</v>
      </c>
      <c r="AW23" s="197"/>
      <c r="AX23" s="197"/>
      <c r="AY23" s="197"/>
      <c r="AZ23" s="197"/>
      <c r="BA23" s="198"/>
      <c r="BB23" s="196">
        <v>43</v>
      </c>
      <c r="BC23" s="197"/>
      <c r="BD23" s="197"/>
      <c r="BE23" s="197"/>
      <c r="BF23" s="197"/>
      <c r="BG23" s="198"/>
      <c r="BH23" s="196">
        <v>55</v>
      </c>
      <c r="BI23" s="197"/>
      <c r="BJ23" s="197"/>
      <c r="BK23" s="197"/>
      <c r="BL23" s="197"/>
      <c r="BM23" s="198"/>
      <c r="BN23" s="196">
        <v>55</v>
      </c>
      <c r="BO23" s="197"/>
      <c r="BP23" s="197"/>
      <c r="BQ23" s="197"/>
      <c r="BR23" s="197"/>
      <c r="BS23" s="198"/>
      <c r="BT23" s="196">
        <v>68</v>
      </c>
      <c r="BU23" s="197"/>
      <c r="BV23" s="197"/>
      <c r="BW23" s="197"/>
      <c r="BX23" s="197"/>
      <c r="BY23" s="198"/>
    </row>
    <row r="24" spans="2:77" s="42" customFormat="1" ht="12.75" customHeight="1">
      <c r="B24" s="76"/>
      <c r="C24" s="76"/>
      <c r="D24" s="76"/>
      <c r="E24" s="76"/>
      <c r="F24" s="76"/>
      <c r="G24" s="76"/>
      <c r="H24" s="76"/>
      <c r="I24" s="76" t="s">
        <v>381</v>
      </c>
      <c r="J24" s="76"/>
      <c r="K24" s="76"/>
      <c r="L24" s="146">
        <f>SUM(L22:Q23)</f>
        <v>2429</v>
      </c>
      <c r="M24" s="147"/>
      <c r="N24" s="147"/>
      <c r="O24" s="147"/>
      <c r="P24" s="147"/>
      <c r="Q24" s="148"/>
      <c r="R24" s="146">
        <f>SUM(R22:W23)</f>
        <v>83</v>
      </c>
      <c r="S24" s="147"/>
      <c r="T24" s="147"/>
      <c r="U24" s="147"/>
      <c r="V24" s="147"/>
      <c r="W24" s="148"/>
      <c r="X24" s="146">
        <f>SUM(X22:AC23)</f>
        <v>91</v>
      </c>
      <c r="Y24" s="147"/>
      <c r="Z24" s="147"/>
      <c r="AA24" s="147"/>
      <c r="AB24" s="147"/>
      <c r="AC24" s="148"/>
      <c r="AD24" s="146">
        <f>SUM(AD22:AI23)</f>
        <v>103</v>
      </c>
      <c r="AE24" s="147"/>
      <c r="AF24" s="147"/>
      <c r="AG24" s="147"/>
      <c r="AH24" s="147"/>
      <c r="AI24" s="148"/>
      <c r="AJ24" s="146">
        <f>SUM(AJ22:AO23)</f>
        <v>141</v>
      </c>
      <c r="AK24" s="147"/>
      <c r="AL24" s="147"/>
      <c r="AM24" s="147"/>
      <c r="AN24" s="147"/>
      <c r="AO24" s="148"/>
      <c r="AP24" s="146">
        <f>SUM(AP22:AU23)</f>
        <v>100</v>
      </c>
      <c r="AQ24" s="147"/>
      <c r="AR24" s="147"/>
      <c r="AS24" s="147"/>
      <c r="AT24" s="147"/>
      <c r="AU24" s="148"/>
      <c r="AV24" s="146">
        <f>SUM(AV22:BA23)</f>
        <v>128</v>
      </c>
      <c r="AW24" s="147"/>
      <c r="AX24" s="147"/>
      <c r="AY24" s="147"/>
      <c r="AZ24" s="147"/>
      <c r="BA24" s="148"/>
      <c r="BB24" s="146">
        <f>SUM(BB22:BG23)</f>
        <v>95</v>
      </c>
      <c r="BC24" s="147"/>
      <c r="BD24" s="147"/>
      <c r="BE24" s="147"/>
      <c r="BF24" s="147"/>
      <c r="BG24" s="148"/>
      <c r="BH24" s="146">
        <f>SUM(BH22:BM23)</f>
        <v>114</v>
      </c>
      <c r="BI24" s="147"/>
      <c r="BJ24" s="147"/>
      <c r="BK24" s="147"/>
      <c r="BL24" s="147"/>
      <c r="BM24" s="148"/>
      <c r="BN24" s="146">
        <f>SUM(BN22:BS23)</f>
        <v>109</v>
      </c>
      <c r="BO24" s="147"/>
      <c r="BP24" s="147"/>
      <c r="BQ24" s="147"/>
      <c r="BR24" s="147"/>
      <c r="BS24" s="148"/>
      <c r="BT24" s="146">
        <f>SUM(BT22:BY23)</f>
        <v>148</v>
      </c>
      <c r="BU24" s="147"/>
      <c r="BV24" s="147"/>
      <c r="BW24" s="147"/>
      <c r="BX24" s="147"/>
      <c r="BY24" s="148"/>
    </row>
    <row r="25" spans="2:77" s="42" customFormat="1" ht="12.75" customHeight="1">
      <c r="B25" s="76" t="s">
        <v>2</v>
      </c>
      <c r="C25" s="76"/>
      <c r="D25" s="76"/>
      <c r="E25" s="76"/>
      <c r="F25" s="76"/>
      <c r="G25" s="76"/>
      <c r="H25" s="76"/>
      <c r="I25" s="202" t="s">
        <v>321</v>
      </c>
      <c r="J25" s="202"/>
      <c r="K25" s="202"/>
      <c r="L25" s="199">
        <f>SUM(BH57:BY57)</f>
        <v>990</v>
      </c>
      <c r="M25" s="200"/>
      <c r="N25" s="200"/>
      <c r="O25" s="200"/>
      <c r="P25" s="200"/>
      <c r="Q25" s="201"/>
      <c r="R25" s="199">
        <v>46</v>
      </c>
      <c r="S25" s="200"/>
      <c r="T25" s="200"/>
      <c r="U25" s="200"/>
      <c r="V25" s="200"/>
      <c r="W25" s="201"/>
      <c r="X25" s="199">
        <v>44</v>
      </c>
      <c r="Y25" s="200"/>
      <c r="Z25" s="200"/>
      <c r="AA25" s="200"/>
      <c r="AB25" s="200"/>
      <c r="AC25" s="201"/>
      <c r="AD25" s="199">
        <v>42</v>
      </c>
      <c r="AE25" s="200"/>
      <c r="AF25" s="200"/>
      <c r="AG25" s="200"/>
      <c r="AH25" s="200"/>
      <c r="AI25" s="201"/>
      <c r="AJ25" s="199">
        <v>59</v>
      </c>
      <c r="AK25" s="200"/>
      <c r="AL25" s="200"/>
      <c r="AM25" s="200"/>
      <c r="AN25" s="200"/>
      <c r="AO25" s="201"/>
      <c r="AP25" s="199">
        <v>56</v>
      </c>
      <c r="AQ25" s="200"/>
      <c r="AR25" s="200"/>
      <c r="AS25" s="200"/>
      <c r="AT25" s="200"/>
      <c r="AU25" s="201"/>
      <c r="AV25" s="199">
        <v>37</v>
      </c>
      <c r="AW25" s="200"/>
      <c r="AX25" s="200"/>
      <c r="AY25" s="200"/>
      <c r="AZ25" s="200"/>
      <c r="BA25" s="201"/>
      <c r="BB25" s="199">
        <v>51</v>
      </c>
      <c r="BC25" s="200"/>
      <c r="BD25" s="200"/>
      <c r="BE25" s="200"/>
      <c r="BF25" s="200"/>
      <c r="BG25" s="201"/>
      <c r="BH25" s="199">
        <v>40</v>
      </c>
      <c r="BI25" s="200"/>
      <c r="BJ25" s="200"/>
      <c r="BK25" s="200"/>
      <c r="BL25" s="200"/>
      <c r="BM25" s="201"/>
      <c r="BN25" s="199">
        <v>49</v>
      </c>
      <c r="BO25" s="200"/>
      <c r="BP25" s="200"/>
      <c r="BQ25" s="200"/>
      <c r="BR25" s="200"/>
      <c r="BS25" s="201"/>
      <c r="BT25" s="199">
        <v>57</v>
      </c>
      <c r="BU25" s="200"/>
      <c r="BV25" s="200"/>
      <c r="BW25" s="200"/>
      <c r="BX25" s="200"/>
      <c r="BY25" s="201"/>
    </row>
    <row r="26" spans="2:77" s="42" customFormat="1" ht="12.75" customHeight="1">
      <c r="B26" s="76"/>
      <c r="C26" s="76"/>
      <c r="D26" s="76"/>
      <c r="E26" s="76"/>
      <c r="F26" s="76"/>
      <c r="G26" s="76"/>
      <c r="H26" s="76"/>
      <c r="I26" s="154" t="s">
        <v>322</v>
      </c>
      <c r="J26" s="154"/>
      <c r="K26" s="154"/>
      <c r="L26" s="196">
        <f>SUM(BH58:BY58)</f>
        <v>1069</v>
      </c>
      <c r="M26" s="197"/>
      <c r="N26" s="197"/>
      <c r="O26" s="197"/>
      <c r="P26" s="197"/>
      <c r="Q26" s="198"/>
      <c r="R26" s="196">
        <v>25</v>
      </c>
      <c r="S26" s="197"/>
      <c r="T26" s="197"/>
      <c r="U26" s="197"/>
      <c r="V26" s="197"/>
      <c r="W26" s="198"/>
      <c r="X26" s="196">
        <v>51</v>
      </c>
      <c r="Y26" s="197"/>
      <c r="Z26" s="197"/>
      <c r="AA26" s="197"/>
      <c r="AB26" s="197"/>
      <c r="AC26" s="198"/>
      <c r="AD26" s="196">
        <v>37</v>
      </c>
      <c r="AE26" s="197"/>
      <c r="AF26" s="197"/>
      <c r="AG26" s="197"/>
      <c r="AH26" s="197"/>
      <c r="AI26" s="198"/>
      <c r="AJ26" s="196">
        <v>49</v>
      </c>
      <c r="AK26" s="197"/>
      <c r="AL26" s="197"/>
      <c r="AM26" s="197"/>
      <c r="AN26" s="197"/>
      <c r="AO26" s="198"/>
      <c r="AP26" s="196">
        <v>54</v>
      </c>
      <c r="AQ26" s="197"/>
      <c r="AR26" s="197"/>
      <c r="AS26" s="197"/>
      <c r="AT26" s="197"/>
      <c r="AU26" s="198"/>
      <c r="AV26" s="196">
        <v>46</v>
      </c>
      <c r="AW26" s="197"/>
      <c r="AX26" s="197"/>
      <c r="AY26" s="197"/>
      <c r="AZ26" s="197"/>
      <c r="BA26" s="198"/>
      <c r="BB26" s="196">
        <v>46</v>
      </c>
      <c r="BC26" s="197"/>
      <c r="BD26" s="197"/>
      <c r="BE26" s="197"/>
      <c r="BF26" s="197"/>
      <c r="BG26" s="198"/>
      <c r="BH26" s="196">
        <v>48</v>
      </c>
      <c r="BI26" s="197"/>
      <c r="BJ26" s="197"/>
      <c r="BK26" s="197"/>
      <c r="BL26" s="197"/>
      <c r="BM26" s="198"/>
      <c r="BN26" s="196">
        <v>45</v>
      </c>
      <c r="BO26" s="197"/>
      <c r="BP26" s="197"/>
      <c r="BQ26" s="197"/>
      <c r="BR26" s="197"/>
      <c r="BS26" s="198"/>
      <c r="BT26" s="196">
        <v>65</v>
      </c>
      <c r="BU26" s="197"/>
      <c r="BV26" s="197"/>
      <c r="BW26" s="197"/>
      <c r="BX26" s="197"/>
      <c r="BY26" s="198"/>
    </row>
    <row r="27" spans="2:77" s="42" customFormat="1" ht="12.75" customHeight="1">
      <c r="B27" s="76"/>
      <c r="C27" s="76"/>
      <c r="D27" s="76"/>
      <c r="E27" s="76"/>
      <c r="F27" s="76"/>
      <c r="G27" s="76"/>
      <c r="H27" s="76"/>
      <c r="I27" s="76" t="s">
        <v>381</v>
      </c>
      <c r="J27" s="76"/>
      <c r="K27" s="76"/>
      <c r="L27" s="146">
        <f>SUM(L25:Q26)</f>
        <v>2059</v>
      </c>
      <c r="M27" s="147"/>
      <c r="N27" s="147"/>
      <c r="O27" s="147"/>
      <c r="P27" s="147"/>
      <c r="Q27" s="148"/>
      <c r="R27" s="146">
        <f>SUM(R25:W26)</f>
        <v>71</v>
      </c>
      <c r="S27" s="147"/>
      <c r="T27" s="147"/>
      <c r="U27" s="147"/>
      <c r="V27" s="147"/>
      <c r="W27" s="148"/>
      <c r="X27" s="146">
        <f>SUM(X25:AC26)</f>
        <v>95</v>
      </c>
      <c r="Y27" s="147"/>
      <c r="Z27" s="147"/>
      <c r="AA27" s="147"/>
      <c r="AB27" s="147"/>
      <c r="AC27" s="148"/>
      <c r="AD27" s="146">
        <f>SUM(AD25:AI26)</f>
        <v>79</v>
      </c>
      <c r="AE27" s="147"/>
      <c r="AF27" s="147"/>
      <c r="AG27" s="147"/>
      <c r="AH27" s="147"/>
      <c r="AI27" s="148"/>
      <c r="AJ27" s="146">
        <f>SUM(AJ25:AO26)</f>
        <v>108</v>
      </c>
      <c r="AK27" s="147"/>
      <c r="AL27" s="147"/>
      <c r="AM27" s="147"/>
      <c r="AN27" s="147"/>
      <c r="AO27" s="148"/>
      <c r="AP27" s="146">
        <f>SUM(AP25:AU26)</f>
        <v>110</v>
      </c>
      <c r="AQ27" s="147"/>
      <c r="AR27" s="147"/>
      <c r="AS27" s="147"/>
      <c r="AT27" s="147"/>
      <c r="AU27" s="148"/>
      <c r="AV27" s="146">
        <f>SUM(AV25:BA26)</f>
        <v>83</v>
      </c>
      <c r="AW27" s="147"/>
      <c r="AX27" s="147"/>
      <c r="AY27" s="147"/>
      <c r="AZ27" s="147"/>
      <c r="BA27" s="148"/>
      <c r="BB27" s="146">
        <f>SUM(BB25:BG26)</f>
        <v>97</v>
      </c>
      <c r="BC27" s="147"/>
      <c r="BD27" s="147"/>
      <c r="BE27" s="147"/>
      <c r="BF27" s="147"/>
      <c r="BG27" s="148"/>
      <c r="BH27" s="146">
        <f>SUM(BH25:BM26)</f>
        <v>88</v>
      </c>
      <c r="BI27" s="147"/>
      <c r="BJ27" s="147"/>
      <c r="BK27" s="147"/>
      <c r="BL27" s="147"/>
      <c r="BM27" s="148"/>
      <c r="BN27" s="146">
        <f>SUM(BN25:BS26)</f>
        <v>94</v>
      </c>
      <c r="BO27" s="147"/>
      <c r="BP27" s="147"/>
      <c r="BQ27" s="147"/>
      <c r="BR27" s="147"/>
      <c r="BS27" s="148"/>
      <c r="BT27" s="146">
        <f>SUM(BT25:BY26)</f>
        <v>122</v>
      </c>
      <c r="BU27" s="147"/>
      <c r="BV27" s="147"/>
      <c r="BW27" s="147"/>
      <c r="BX27" s="147"/>
      <c r="BY27" s="148"/>
    </row>
    <row r="28" spans="2:77" s="42" customFormat="1" ht="12.75" customHeight="1">
      <c r="B28" s="76" t="s">
        <v>5</v>
      </c>
      <c r="C28" s="76"/>
      <c r="D28" s="76"/>
      <c r="E28" s="76"/>
      <c r="F28" s="76"/>
      <c r="G28" s="76"/>
      <c r="H28" s="76"/>
      <c r="I28" s="202" t="s">
        <v>321</v>
      </c>
      <c r="J28" s="202"/>
      <c r="K28" s="202"/>
      <c r="L28" s="199">
        <f>SUM(BH60:BY60)</f>
        <v>4350</v>
      </c>
      <c r="M28" s="200"/>
      <c r="N28" s="200"/>
      <c r="O28" s="200"/>
      <c r="P28" s="200"/>
      <c r="Q28" s="201"/>
      <c r="R28" s="199">
        <v>181</v>
      </c>
      <c r="S28" s="200"/>
      <c r="T28" s="200"/>
      <c r="U28" s="200"/>
      <c r="V28" s="200"/>
      <c r="W28" s="201"/>
      <c r="X28" s="199">
        <v>204</v>
      </c>
      <c r="Y28" s="200"/>
      <c r="Z28" s="200"/>
      <c r="AA28" s="200"/>
      <c r="AB28" s="200"/>
      <c r="AC28" s="201"/>
      <c r="AD28" s="199">
        <v>256</v>
      </c>
      <c r="AE28" s="200"/>
      <c r="AF28" s="200"/>
      <c r="AG28" s="200"/>
      <c r="AH28" s="200"/>
      <c r="AI28" s="201"/>
      <c r="AJ28" s="199">
        <v>254</v>
      </c>
      <c r="AK28" s="200"/>
      <c r="AL28" s="200"/>
      <c r="AM28" s="200"/>
      <c r="AN28" s="200"/>
      <c r="AO28" s="201"/>
      <c r="AP28" s="199">
        <v>198</v>
      </c>
      <c r="AQ28" s="200"/>
      <c r="AR28" s="200"/>
      <c r="AS28" s="200"/>
      <c r="AT28" s="200"/>
      <c r="AU28" s="201"/>
      <c r="AV28" s="199">
        <v>214</v>
      </c>
      <c r="AW28" s="200"/>
      <c r="AX28" s="200"/>
      <c r="AY28" s="200"/>
      <c r="AZ28" s="200"/>
      <c r="BA28" s="201"/>
      <c r="BB28" s="199">
        <v>264</v>
      </c>
      <c r="BC28" s="200"/>
      <c r="BD28" s="200"/>
      <c r="BE28" s="200"/>
      <c r="BF28" s="200"/>
      <c r="BG28" s="201"/>
      <c r="BH28" s="199">
        <v>230</v>
      </c>
      <c r="BI28" s="200"/>
      <c r="BJ28" s="200"/>
      <c r="BK28" s="200"/>
      <c r="BL28" s="200"/>
      <c r="BM28" s="201"/>
      <c r="BN28" s="199">
        <v>238</v>
      </c>
      <c r="BO28" s="200"/>
      <c r="BP28" s="200"/>
      <c r="BQ28" s="200"/>
      <c r="BR28" s="200"/>
      <c r="BS28" s="201"/>
      <c r="BT28" s="199">
        <v>233</v>
      </c>
      <c r="BU28" s="200"/>
      <c r="BV28" s="200"/>
      <c r="BW28" s="200"/>
      <c r="BX28" s="200"/>
      <c r="BY28" s="201"/>
    </row>
    <row r="29" spans="2:77" s="42" customFormat="1" ht="12.75" customHeight="1">
      <c r="B29" s="76"/>
      <c r="C29" s="76"/>
      <c r="D29" s="76"/>
      <c r="E29" s="76"/>
      <c r="F29" s="76"/>
      <c r="G29" s="76"/>
      <c r="H29" s="76"/>
      <c r="I29" s="154" t="s">
        <v>322</v>
      </c>
      <c r="J29" s="154"/>
      <c r="K29" s="154"/>
      <c r="L29" s="196">
        <f>SUM(BH61:BY61)</f>
        <v>4818</v>
      </c>
      <c r="M29" s="197"/>
      <c r="N29" s="197"/>
      <c r="O29" s="197"/>
      <c r="P29" s="197"/>
      <c r="Q29" s="198"/>
      <c r="R29" s="196">
        <v>207</v>
      </c>
      <c r="S29" s="197"/>
      <c r="T29" s="197"/>
      <c r="U29" s="197"/>
      <c r="V29" s="197"/>
      <c r="W29" s="198"/>
      <c r="X29" s="196">
        <v>210</v>
      </c>
      <c r="Y29" s="197"/>
      <c r="Z29" s="197"/>
      <c r="AA29" s="197"/>
      <c r="AB29" s="197"/>
      <c r="AC29" s="198"/>
      <c r="AD29" s="196">
        <v>222</v>
      </c>
      <c r="AE29" s="197"/>
      <c r="AF29" s="197"/>
      <c r="AG29" s="197"/>
      <c r="AH29" s="197"/>
      <c r="AI29" s="198"/>
      <c r="AJ29" s="196">
        <v>222</v>
      </c>
      <c r="AK29" s="197"/>
      <c r="AL29" s="197"/>
      <c r="AM29" s="197"/>
      <c r="AN29" s="197"/>
      <c r="AO29" s="198"/>
      <c r="AP29" s="196">
        <v>200</v>
      </c>
      <c r="AQ29" s="197"/>
      <c r="AR29" s="197"/>
      <c r="AS29" s="197"/>
      <c r="AT29" s="197"/>
      <c r="AU29" s="198"/>
      <c r="AV29" s="196">
        <v>234</v>
      </c>
      <c r="AW29" s="197"/>
      <c r="AX29" s="197"/>
      <c r="AY29" s="197"/>
      <c r="AZ29" s="197"/>
      <c r="BA29" s="198"/>
      <c r="BB29" s="196">
        <v>239</v>
      </c>
      <c r="BC29" s="197"/>
      <c r="BD29" s="197"/>
      <c r="BE29" s="197"/>
      <c r="BF29" s="197"/>
      <c r="BG29" s="198"/>
      <c r="BH29" s="196">
        <v>260</v>
      </c>
      <c r="BI29" s="197"/>
      <c r="BJ29" s="197"/>
      <c r="BK29" s="197"/>
      <c r="BL29" s="197"/>
      <c r="BM29" s="198"/>
      <c r="BN29" s="196">
        <v>229</v>
      </c>
      <c r="BO29" s="197"/>
      <c r="BP29" s="197"/>
      <c r="BQ29" s="197"/>
      <c r="BR29" s="197"/>
      <c r="BS29" s="198"/>
      <c r="BT29" s="196">
        <v>254</v>
      </c>
      <c r="BU29" s="197"/>
      <c r="BV29" s="197"/>
      <c r="BW29" s="197"/>
      <c r="BX29" s="197"/>
      <c r="BY29" s="198"/>
    </row>
    <row r="30" spans="2:77" s="42" customFormat="1" ht="12.75" customHeight="1">
      <c r="B30" s="76"/>
      <c r="C30" s="76"/>
      <c r="D30" s="76"/>
      <c r="E30" s="76"/>
      <c r="F30" s="76"/>
      <c r="G30" s="76"/>
      <c r="H30" s="76"/>
      <c r="I30" s="76" t="s">
        <v>381</v>
      </c>
      <c r="J30" s="76"/>
      <c r="K30" s="76"/>
      <c r="L30" s="146">
        <f>SUM(L28:Q29)</f>
        <v>9168</v>
      </c>
      <c r="M30" s="147"/>
      <c r="N30" s="147"/>
      <c r="O30" s="147"/>
      <c r="P30" s="147"/>
      <c r="Q30" s="148"/>
      <c r="R30" s="146">
        <f>SUM(R28:W29)</f>
        <v>388</v>
      </c>
      <c r="S30" s="147"/>
      <c r="T30" s="147"/>
      <c r="U30" s="147"/>
      <c r="V30" s="147"/>
      <c r="W30" s="148"/>
      <c r="X30" s="146">
        <f>SUM(X28:AC29)</f>
        <v>414</v>
      </c>
      <c r="Y30" s="147"/>
      <c r="Z30" s="147"/>
      <c r="AA30" s="147"/>
      <c r="AB30" s="147"/>
      <c r="AC30" s="148"/>
      <c r="AD30" s="146">
        <f>SUM(AD28:AI29)</f>
        <v>478</v>
      </c>
      <c r="AE30" s="147"/>
      <c r="AF30" s="147"/>
      <c r="AG30" s="147"/>
      <c r="AH30" s="147"/>
      <c r="AI30" s="148"/>
      <c r="AJ30" s="146">
        <f>SUM(AJ28:AO29)</f>
        <v>476</v>
      </c>
      <c r="AK30" s="147"/>
      <c r="AL30" s="147"/>
      <c r="AM30" s="147"/>
      <c r="AN30" s="147"/>
      <c r="AO30" s="148"/>
      <c r="AP30" s="146">
        <f>SUM(AP28:AU29)</f>
        <v>398</v>
      </c>
      <c r="AQ30" s="147"/>
      <c r="AR30" s="147"/>
      <c r="AS30" s="147"/>
      <c r="AT30" s="147"/>
      <c r="AU30" s="148"/>
      <c r="AV30" s="146">
        <f>SUM(AV28:BA29)</f>
        <v>448</v>
      </c>
      <c r="AW30" s="147"/>
      <c r="AX30" s="147"/>
      <c r="AY30" s="147"/>
      <c r="AZ30" s="147"/>
      <c r="BA30" s="148"/>
      <c r="BB30" s="146">
        <f>SUM(BB28:BG29)</f>
        <v>503</v>
      </c>
      <c r="BC30" s="147"/>
      <c r="BD30" s="147"/>
      <c r="BE30" s="147"/>
      <c r="BF30" s="147"/>
      <c r="BG30" s="148"/>
      <c r="BH30" s="146">
        <f>SUM(BH28:BM29)</f>
        <v>490</v>
      </c>
      <c r="BI30" s="147"/>
      <c r="BJ30" s="147"/>
      <c r="BK30" s="147"/>
      <c r="BL30" s="147"/>
      <c r="BM30" s="148"/>
      <c r="BN30" s="146">
        <f>SUM(BN28:BS29)</f>
        <v>467</v>
      </c>
      <c r="BO30" s="147"/>
      <c r="BP30" s="147"/>
      <c r="BQ30" s="147"/>
      <c r="BR30" s="147"/>
      <c r="BS30" s="148"/>
      <c r="BT30" s="146">
        <f>SUM(BT28:BY29)</f>
        <v>487</v>
      </c>
      <c r="BU30" s="147"/>
      <c r="BV30" s="147"/>
      <c r="BW30" s="147"/>
      <c r="BX30" s="147"/>
      <c r="BY30" s="148"/>
    </row>
    <row r="31" spans="2:77" s="42" customFormat="1" ht="12.75" customHeight="1">
      <c r="B31" s="76" t="s">
        <v>6</v>
      </c>
      <c r="C31" s="76"/>
      <c r="D31" s="76"/>
      <c r="E31" s="76"/>
      <c r="F31" s="76"/>
      <c r="G31" s="76"/>
      <c r="H31" s="76"/>
      <c r="I31" s="202" t="s">
        <v>321</v>
      </c>
      <c r="J31" s="202"/>
      <c r="K31" s="202"/>
      <c r="L31" s="199">
        <f>SUM(BH63:BY63)</f>
        <v>3761</v>
      </c>
      <c r="M31" s="200"/>
      <c r="N31" s="200"/>
      <c r="O31" s="200"/>
      <c r="P31" s="200"/>
      <c r="Q31" s="201"/>
      <c r="R31" s="199">
        <v>169</v>
      </c>
      <c r="S31" s="200"/>
      <c r="T31" s="200"/>
      <c r="U31" s="200"/>
      <c r="V31" s="200"/>
      <c r="W31" s="201"/>
      <c r="X31" s="199">
        <v>173</v>
      </c>
      <c r="Y31" s="200"/>
      <c r="Z31" s="200"/>
      <c r="AA31" s="200"/>
      <c r="AB31" s="200"/>
      <c r="AC31" s="201"/>
      <c r="AD31" s="199">
        <v>196</v>
      </c>
      <c r="AE31" s="200"/>
      <c r="AF31" s="200"/>
      <c r="AG31" s="200"/>
      <c r="AH31" s="200"/>
      <c r="AI31" s="201"/>
      <c r="AJ31" s="199">
        <v>209</v>
      </c>
      <c r="AK31" s="200"/>
      <c r="AL31" s="200"/>
      <c r="AM31" s="200"/>
      <c r="AN31" s="200"/>
      <c r="AO31" s="201"/>
      <c r="AP31" s="199">
        <v>171</v>
      </c>
      <c r="AQ31" s="200"/>
      <c r="AR31" s="200"/>
      <c r="AS31" s="200"/>
      <c r="AT31" s="200"/>
      <c r="AU31" s="201"/>
      <c r="AV31" s="199">
        <v>202</v>
      </c>
      <c r="AW31" s="200"/>
      <c r="AX31" s="200"/>
      <c r="AY31" s="200"/>
      <c r="AZ31" s="200"/>
      <c r="BA31" s="201"/>
      <c r="BB31" s="199">
        <v>207</v>
      </c>
      <c r="BC31" s="200"/>
      <c r="BD31" s="200"/>
      <c r="BE31" s="200"/>
      <c r="BF31" s="200"/>
      <c r="BG31" s="201"/>
      <c r="BH31" s="199">
        <v>226</v>
      </c>
      <c r="BI31" s="200"/>
      <c r="BJ31" s="200"/>
      <c r="BK31" s="200"/>
      <c r="BL31" s="200"/>
      <c r="BM31" s="201"/>
      <c r="BN31" s="199">
        <v>230</v>
      </c>
      <c r="BO31" s="200"/>
      <c r="BP31" s="200"/>
      <c r="BQ31" s="200"/>
      <c r="BR31" s="200"/>
      <c r="BS31" s="201"/>
      <c r="BT31" s="199">
        <v>196</v>
      </c>
      <c r="BU31" s="200"/>
      <c r="BV31" s="200"/>
      <c r="BW31" s="200"/>
      <c r="BX31" s="200"/>
      <c r="BY31" s="201"/>
    </row>
    <row r="32" spans="2:77" s="42" customFormat="1" ht="12.75" customHeight="1">
      <c r="B32" s="76"/>
      <c r="C32" s="76"/>
      <c r="D32" s="76"/>
      <c r="E32" s="76"/>
      <c r="F32" s="76"/>
      <c r="G32" s="76"/>
      <c r="H32" s="76"/>
      <c r="I32" s="154" t="s">
        <v>322</v>
      </c>
      <c r="J32" s="154"/>
      <c r="K32" s="154"/>
      <c r="L32" s="196">
        <f>SUM(BH64:BY64)</f>
        <v>4310</v>
      </c>
      <c r="M32" s="197"/>
      <c r="N32" s="197"/>
      <c r="O32" s="197"/>
      <c r="P32" s="197"/>
      <c r="Q32" s="198"/>
      <c r="R32" s="196">
        <v>147</v>
      </c>
      <c r="S32" s="197"/>
      <c r="T32" s="197"/>
      <c r="U32" s="197"/>
      <c r="V32" s="197"/>
      <c r="W32" s="198"/>
      <c r="X32" s="196">
        <v>166</v>
      </c>
      <c r="Y32" s="197"/>
      <c r="Z32" s="197"/>
      <c r="AA32" s="197"/>
      <c r="AB32" s="197"/>
      <c r="AC32" s="198"/>
      <c r="AD32" s="196">
        <v>192</v>
      </c>
      <c r="AE32" s="197"/>
      <c r="AF32" s="197"/>
      <c r="AG32" s="197"/>
      <c r="AH32" s="197"/>
      <c r="AI32" s="198"/>
      <c r="AJ32" s="196">
        <v>206</v>
      </c>
      <c r="AK32" s="197"/>
      <c r="AL32" s="197"/>
      <c r="AM32" s="197"/>
      <c r="AN32" s="197"/>
      <c r="AO32" s="198"/>
      <c r="AP32" s="196">
        <v>212</v>
      </c>
      <c r="AQ32" s="197"/>
      <c r="AR32" s="197"/>
      <c r="AS32" s="197"/>
      <c r="AT32" s="197"/>
      <c r="AU32" s="198"/>
      <c r="AV32" s="196">
        <v>204</v>
      </c>
      <c r="AW32" s="197"/>
      <c r="AX32" s="197"/>
      <c r="AY32" s="197"/>
      <c r="AZ32" s="197"/>
      <c r="BA32" s="198"/>
      <c r="BB32" s="196">
        <v>211</v>
      </c>
      <c r="BC32" s="197"/>
      <c r="BD32" s="197"/>
      <c r="BE32" s="197"/>
      <c r="BF32" s="197"/>
      <c r="BG32" s="198"/>
      <c r="BH32" s="196">
        <v>232</v>
      </c>
      <c r="BI32" s="197"/>
      <c r="BJ32" s="197"/>
      <c r="BK32" s="197"/>
      <c r="BL32" s="197"/>
      <c r="BM32" s="198"/>
      <c r="BN32" s="196">
        <v>222</v>
      </c>
      <c r="BO32" s="197"/>
      <c r="BP32" s="197"/>
      <c r="BQ32" s="197"/>
      <c r="BR32" s="197"/>
      <c r="BS32" s="198"/>
      <c r="BT32" s="196">
        <v>194</v>
      </c>
      <c r="BU32" s="197"/>
      <c r="BV32" s="197"/>
      <c r="BW32" s="197"/>
      <c r="BX32" s="197"/>
      <c r="BY32" s="198"/>
    </row>
    <row r="33" spans="2:77" s="42" customFormat="1" ht="12.75" customHeight="1">
      <c r="B33" s="76"/>
      <c r="C33" s="76"/>
      <c r="D33" s="76"/>
      <c r="E33" s="76"/>
      <c r="F33" s="76"/>
      <c r="G33" s="76"/>
      <c r="H33" s="76"/>
      <c r="I33" s="76" t="s">
        <v>381</v>
      </c>
      <c r="J33" s="76"/>
      <c r="K33" s="76"/>
      <c r="L33" s="146">
        <f>SUM(L31:Q32)</f>
        <v>8071</v>
      </c>
      <c r="M33" s="147"/>
      <c r="N33" s="147"/>
      <c r="O33" s="147"/>
      <c r="P33" s="147"/>
      <c r="Q33" s="148"/>
      <c r="R33" s="146">
        <f>SUM(R31:W32)</f>
        <v>316</v>
      </c>
      <c r="S33" s="147"/>
      <c r="T33" s="147"/>
      <c r="U33" s="147"/>
      <c r="V33" s="147"/>
      <c r="W33" s="148"/>
      <c r="X33" s="146">
        <f>SUM(X31:AC32)</f>
        <v>339</v>
      </c>
      <c r="Y33" s="147"/>
      <c r="Z33" s="147"/>
      <c r="AA33" s="147"/>
      <c r="AB33" s="147"/>
      <c r="AC33" s="148"/>
      <c r="AD33" s="146">
        <f>SUM(AD31:AI32)</f>
        <v>388</v>
      </c>
      <c r="AE33" s="147"/>
      <c r="AF33" s="147"/>
      <c r="AG33" s="147"/>
      <c r="AH33" s="147"/>
      <c r="AI33" s="148"/>
      <c r="AJ33" s="146">
        <f>SUM(AJ31:AO32)</f>
        <v>415</v>
      </c>
      <c r="AK33" s="147"/>
      <c r="AL33" s="147"/>
      <c r="AM33" s="147"/>
      <c r="AN33" s="147"/>
      <c r="AO33" s="148"/>
      <c r="AP33" s="146">
        <f>SUM(AP31:AU32)</f>
        <v>383</v>
      </c>
      <c r="AQ33" s="147"/>
      <c r="AR33" s="147"/>
      <c r="AS33" s="147"/>
      <c r="AT33" s="147"/>
      <c r="AU33" s="148"/>
      <c r="AV33" s="146">
        <f>SUM(AV31:BA32)</f>
        <v>406</v>
      </c>
      <c r="AW33" s="147"/>
      <c r="AX33" s="147"/>
      <c r="AY33" s="147"/>
      <c r="AZ33" s="147"/>
      <c r="BA33" s="148"/>
      <c r="BB33" s="146">
        <f>SUM(BB31:BG32)</f>
        <v>418</v>
      </c>
      <c r="BC33" s="147"/>
      <c r="BD33" s="147"/>
      <c r="BE33" s="147"/>
      <c r="BF33" s="147"/>
      <c r="BG33" s="148"/>
      <c r="BH33" s="146">
        <f>SUM(BH31:BM32)</f>
        <v>458</v>
      </c>
      <c r="BI33" s="147"/>
      <c r="BJ33" s="147"/>
      <c r="BK33" s="147"/>
      <c r="BL33" s="147"/>
      <c r="BM33" s="148"/>
      <c r="BN33" s="146">
        <f>SUM(BN31:BS32)</f>
        <v>452</v>
      </c>
      <c r="BO33" s="147"/>
      <c r="BP33" s="147"/>
      <c r="BQ33" s="147"/>
      <c r="BR33" s="147"/>
      <c r="BS33" s="148"/>
      <c r="BT33" s="146">
        <f>SUM(BT31:BY32)</f>
        <v>390</v>
      </c>
      <c r="BU33" s="147"/>
      <c r="BV33" s="147"/>
      <c r="BW33" s="147"/>
      <c r="BX33" s="147"/>
      <c r="BY33" s="148"/>
    </row>
    <row r="34" spans="2:69" s="42" customFormat="1" ht="3.75" customHeight="1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</row>
    <row r="35" spans="2:77" s="42" customFormat="1" ht="10.5" customHeight="1">
      <c r="B35" s="203" t="s">
        <v>272</v>
      </c>
      <c r="C35" s="203"/>
      <c r="D35" s="203"/>
      <c r="E35" s="203"/>
      <c r="F35" s="203"/>
      <c r="G35" s="203"/>
      <c r="H35" s="203"/>
      <c r="I35" s="203"/>
      <c r="J35" s="203"/>
      <c r="K35" s="203"/>
      <c r="L35" s="203" t="s">
        <v>250</v>
      </c>
      <c r="M35" s="203"/>
      <c r="N35" s="203"/>
      <c r="O35" s="203"/>
      <c r="P35" s="203"/>
      <c r="Q35" s="203"/>
      <c r="R35" s="203" t="s">
        <v>251</v>
      </c>
      <c r="S35" s="203"/>
      <c r="T35" s="203"/>
      <c r="U35" s="203"/>
      <c r="V35" s="203"/>
      <c r="W35" s="203"/>
      <c r="X35" s="203" t="s">
        <v>252</v>
      </c>
      <c r="Y35" s="203"/>
      <c r="Z35" s="203"/>
      <c r="AA35" s="203"/>
      <c r="AB35" s="203"/>
      <c r="AC35" s="203"/>
      <c r="AD35" s="203" t="s">
        <v>253</v>
      </c>
      <c r="AE35" s="203"/>
      <c r="AF35" s="203"/>
      <c r="AG35" s="203"/>
      <c r="AH35" s="203"/>
      <c r="AI35" s="203"/>
      <c r="AJ35" s="203" t="s">
        <v>254</v>
      </c>
      <c r="AK35" s="203"/>
      <c r="AL35" s="203"/>
      <c r="AM35" s="203"/>
      <c r="AN35" s="203"/>
      <c r="AO35" s="203"/>
      <c r="AP35" s="203" t="s">
        <v>255</v>
      </c>
      <c r="AQ35" s="203"/>
      <c r="AR35" s="203"/>
      <c r="AS35" s="203"/>
      <c r="AT35" s="203"/>
      <c r="AU35" s="203"/>
      <c r="AV35" s="203" t="s">
        <v>256</v>
      </c>
      <c r="AW35" s="203"/>
      <c r="AX35" s="203"/>
      <c r="AY35" s="203"/>
      <c r="AZ35" s="203"/>
      <c r="BA35" s="203"/>
      <c r="BB35" s="203" t="s">
        <v>7</v>
      </c>
      <c r="BC35" s="203"/>
      <c r="BD35" s="203"/>
      <c r="BE35" s="203"/>
      <c r="BF35" s="203"/>
      <c r="BG35" s="203"/>
      <c r="BH35" s="203" t="s">
        <v>8</v>
      </c>
      <c r="BI35" s="203"/>
      <c r="BJ35" s="203"/>
      <c r="BK35" s="203"/>
      <c r="BL35" s="203"/>
      <c r="BM35" s="203"/>
      <c r="BN35" s="203" t="s">
        <v>9</v>
      </c>
      <c r="BO35" s="203"/>
      <c r="BP35" s="203"/>
      <c r="BQ35" s="203"/>
      <c r="BR35" s="203"/>
      <c r="BS35" s="203"/>
      <c r="BT35" s="203" t="s">
        <v>10</v>
      </c>
      <c r="BU35" s="203"/>
      <c r="BV35" s="203"/>
      <c r="BW35" s="203"/>
      <c r="BX35" s="203"/>
      <c r="BY35" s="203"/>
    </row>
    <row r="36" spans="2:77" s="42" customFormat="1" ht="12.75" customHeight="1">
      <c r="B36" s="76" t="s">
        <v>372</v>
      </c>
      <c r="C36" s="76"/>
      <c r="D36" s="76"/>
      <c r="E36" s="76"/>
      <c r="F36" s="76"/>
      <c r="G36" s="76"/>
      <c r="H36" s="76"/>
      <c r="I36" s="202" t="s">
        <v>321</v>
      </c>
      <c r="J36" s="202"/>
      <c r="K36" s="202"/>
      <c r="L36" s="199">
        <f>L39+L42+L45+L48+L51+L54+L57+L60+L63</f>
        <v>1644</v>
      </c>
      <c r="M36" s="200"/>
      <c r="N36" s="200"/>
      <c r="O36" s="200"/>
      <c r="P36" s="200"/>
      <c r="Q36" s="201"/>
      <c r="R36" s="199">
        <f>R39+R42+R45+R48+R51+R54+R57+R60+R63</f>
        <v>1845</v>
      </c>
      <c r="S36" s="200"/>
      <c r="T36" s="200"/>
      <c r="U36" s="200"/>
      <c r="V36" s="200"/>
      <c r="W36" s="201"/>
      <c r="X36" s="199">
        <f>X39+X42+X45+X48+X51+X54+X57+X60+X63</f>
        <v>2136</v>
      </c>
      <c r="Y36" s="200"/>
      <c r="Z36" s="200"/>
      <c r="AA36" s="200"/>
      <c r="AB36" s="200"/>
      <c r="AC36" s="201"/>
      <c r="AD36" s="199">
        <f>AD39+AD42+AD45+AD48+AD51+AD54+AD57+AD60+AD63</f>
        <v>1353</v>
      </c>
      <c r="AE36" s="200"/>
      <c r="AF36" s="200"/>
      <c r="AG36" s="200"/>
      <c r="AH36" s="200"/>
      <c r="AI36" s="201"/>
      <c r="AJ36" s="199">
        <f>AJ39+AJ42+AJ45+AJ48+AJ51+AJ54+AJ57+AJ60+AJ63</f>
        <v>1227</v>
      </c>
      <c r="AK36" s="200"/>
      <c r="AL36" s="200"/>
      <c r="AM36" s="200"/>
      <c r="AN36" s="200"/>
      <c r="AO36" s="201"/>
      <c r="AP36" s="199">
        <f>AP39+AP42+AP45+AP48+AP51+AP54+AP57+AP60+AP63</f>
        <v>1101</v>
      </c>
      <c r="AQ36" s="200"/>
      <c r="AR36" s="200"/>
      <c r="AS36" s="200"/>
      <c r="AT36" s="200"/>
      <c r="AU36" s="201"/>
      <c r="AV36" s="199">
        <f>AV39+AV42+AV45+AV48+AV51+AV54+AV57+AV60+AV63</f>
        <v>839</v>
      </c>
      <c r="AW36" s="200"/>
      <c r="AX36" s="200"/>
      <c r="AY36" s="200"/>
      <c r="AZ36" s="200"/>
      <c r="BA36" s="201"/>
      <c r="BB36" s="199">
        <f>BB39+BB42+BB45+BB48+BB51+BB54+BB57+BB60+BB63</f>
        <v>618</v>
      </c>
      <c r="BC36" s="200"/>
      <c r="BD36" s="200"/>
      <c r="BE36" s="200"/>
      <c r="BF36" s="200"/>
      <c r="BG36" s="201"/>
      <c r="BH36" s="199">
        <f>BH39+BH42+BH45+BH48+BH51+BH54+BH57+BH60+BH63</f>
        <v>3768</v>
      </c>
      <c r="BI36" s="200"/>
      <c r="BJ36" s="200"/>
      <c r="BK36" s="200"/>
      <c r="BL36" s="200"/>
      <c r="BM36" s="201"/>
      <c r="BN36" s="199">
        <f>BN39+BN42+BN45+BN48+BN51+BN54+BN57+BN60+BN63</f>
        <v>15277</v>
      </c>
      <c r="BO36" s="200"/>
      <c r="BP36" s="200"/>
      <c r="BQ36" s="200"/>
      <c r="BR36" s="200"/>
      <c r="BS36" s="201"/>
      <c r="BT36" s="199">
        <f>BT39+BT42+BT45+BT48+BT51+BT54+BT57+BT60+BT63</f>
        <v>5138</v>
      </c>
      <c r="BU36" s="200"/>
      <c r="BV36" s="200"/>
      <c r="BW36" s="200"/>
      <c r="BX36" s="200"/>
      <c r="BY36" s="201"/>
    </row>
    <row r="37" spans="2:77" s="42" customFormat="1" ht="12.75" customHeight="1">
      <c r="B37" s="76"/>
      <c r="C37" s="76"/>
      <c r="D37" s="76"/>
      <c r="E37" s="76"/>
      <c r="F37" s="76"/>
      <c r="G37" s="76"/>
      <c r="H37" s="76"/>
      <c r="I37" s="154" t="s">
        <v>322</v>
      </c>
      <c r="J37" s="154"/>
      <c r="K37" s="154"/>
      <c r="L37" s="196">
        <f>L40+L43+L46+L49+L52+L55+L58+L61+L64</f>
        <v>1630</v>
      </c>
      <c r="M37" s="197"/>
      <c r="N37" s="197"/>
      <c r="O37" s="197"/>
      <c r="P37" s="197"/>
      <c r="Q37" s="198"/>
      <c r="R37" s="196">
        <f>R40+R43+R46+R49+R52+R55+R58+R61+R64</f>
        <v>1856</v>
      </c>
      <c r="S37" s="197"/>
      <c r="T37" s="197"/>
      <c r="U37" s="197"/>
      <c r="V37" s="197"/>
      <c r="W37" s="198"/>
      <c r="X37" s="196">
        <f>X40+X43+X46+X49+X52+X55+X58+X61+X64</f>
        <v>2131</v>
      </c>
      <c r="Y37" s="197"/>
      <c r="Z37" s="197"/>
      <c r="AA37" s="197"/>
      <c r="AB37" s="197"/>
      <c r="AC37" s="198"/>
      <c r="AD37" s="196">
        <f>AD40+AD43+AD46+AD49+AD52+AD55+AD58+AD61+AD64</f>
        <v>1513</v>
      </c>
      <c r="AE37" s="197"/>
      <c r="AF37" s="197"/>
      <c r="AG37" s="197"/>
      <c r="AH37" s="197"/>
      <c r="AI37" s="198"/>
      <c r="AJ37" s="196">
        <f>AJ40+AJ43+AJ46+AJ49+AJ52+AJ55+AJ58+AJ61+AJ64</f>
        <v>1526</v>
      </c>
      <c r="AK37" s="197"/>
      <c r="AL37" s="197"/>
      <c r="AM37" s="197"/>
      <c r="AN37" s="197"/>
      <c r="AO37" s="198"/>
      <c r="AP37" s="196">
        <f>AP40+AP43+AP46+AP49+AP52+AP55+AP58+AP61+AP64</f>
        <v>1596</v>
      </c>
      <c r="AQ37" s="197"/>
      <c r="AR37" s="197"/>
      <c r="AS37" s="197"/>
      <c r="AT37" s="197"/>
      <c r="AU37" s="198"/>
      <c r="AV37" s="196">
        <f>AV40+AV43+AV46+AV49+AV52+AV55+AV58+AV61+AV64</f>
        <v>1456</v>
      </c>
      <c r="AW37" s="197"/>
      <c r="AX37" s="197"/>
      <c r="AY37" s="197"/>
      <c r="AZ37" s="197"/>
      <c r="BA37" s="198"/>
      <c r="BB37" s="196">
        <f>BB40+BB43+BB46+BB49+BB52+BB55+BB58+BB61+BB64</f>
        <v>1806</v>
      </c>
      <c r="BC37" s="197"/>
      <c r="BD37" s="197"/>
      <c r="BE37" s="197"/>
      <c r="BF37" s="197"/>
      <c r="BG37" s="198"/>
      <c r="BH37" s="196">
        <f>BH40+BH43+BH46+BH49+BH52+BH55+BH58+BH61+BH64</f>
        <v>3545</v>
      </c>
      <c r="BI37" s="197"/>
      <c r="BJ37" s="197"/>
      <c r="BK37" s="197"/>
      <c r="BL37" s="197"/>
      <c r="BM37" s="198"/>
      <c r="BN37" s="196">
        <f>BN40+BN43+BN46+BN49+BN52+BN55+BN58+BN61+BN64</f>
        <v>15367</v>
      </c>
      <c r="BO37" s="197"/>
      <c r="BP37" s="197"/>
      <c r="BQ37" s="197"/>
      <c r="BR37" s="197"/>
      <c r="BS37" s="198"/>
      <c r="BT37" s="196">
        <f>BT40+BT43+BT46+BT49+BT52+BT55+BT58+BT61+BT64</f>
        <v>7897</v>
      </c>
      <c r="BU37" s="197"/>
      <c r="BV37" s="197"/>
      <c r="BW37" s="197"/>
      <c r="BX37" s="197"/>
      <c r="BY37" s="198"/>
    </row>
    <row r="38" spans="2:77" s="42" customFormat="1" ht="12.75" customHeight="1">
      <c r="B38" s="76"/>
      <c r="C38" s="76"/>
      <c r="D38" s="76"/>
      <c r="E38" s="76"/>
      <c r="F38" s="76"/>
      <c r="G38" s="76"/>
      <c r="H38" s="76"/>
      <c r="I38" s="76" t="s">
        <v>381</v>
      </c>
      <c r="J38" s="76"/>
      <c r="K38" s="76"/>
      <c r="L38" s="146">
        <f>SUM(L36:Q37)</f>
        <v>3274</v>
      </c>
      <c r="M38" s="147"/>
      <c r="N38" s="147"/>
      <c r="O38" s="147"/>
      <c r="P38" s="147"/>
      <c r="Q38" s="148"/>
      <c r="R38" s="146">
        <f>SUM(R36:W37)</f>
        <v>3701</v>
      </c>
      <c r="S38" s="147"/>
      <c r="T38" s="147"/>
      <c r="U38" s="147"/>
      <c r="V38" s="147"/>
      <c r="W38" s="148"/>
      <c r="X38" s="146">
        <f>SUM(X36:AC37)</f>
        <v>4267</v>
      </c>
      <c r="Y38" s="147"/>
      <c r="Z38" s="147"/>
      <c r="AA38" s="147"/>
      <c r="AB38" s="147"/>
      <c r="AC38" s="148"/>
      <c r="AD38" s="146">
        <f>SUM(AD36:AI37)</f>
        <v>2866</v>
      </c>
      <c r="AE38" s="147"/>
      <c r="AF38" s="147"/>
      <c r="AG38" s="147"/>
      <c r="AH38" s="147"/>
      <c r="AI38" s="148"/>
      <c r="AJ38" s="146">
        <f>SUM(AJ36:AO37)</f>
        <v>2753</v>
      </c>
      <c r="AK38" s="147"/>
      <c r="AL38" s="147"/>
      <c r="AM38" s="147"/>
      <c r="AN38" s="147"/>
      <c r="AO38" s="148"/>
      <c r="AP38" s="146">
        <f>SUM(AP36:AU37)</f>
        <v>2697</v>
      </c>
      <c r="AQ38" s="147"/>
      <c r="AR38" s="147"/>
      <c r="AS38" s="147"/>
      <c r="AT38" s="147"/>
      <c r="AU38" s="148"/>
      <c r="AV38" s="146">
        <f>SUM(AV36:BA37)</f>
        <v>2295</v>
      </c>
      <c r="AW38" s="147"/>
      <c r="AX38" s="147"/>
      <c r="AY38" s="147"/>
      <c r="AZ38" s="147"/>
      <c r="BA38" s="148"/>
      <c r="BB38" s="146">
        <f>SUM(BB36:BG37)</f>
        <v>2424</v>
      </c>
      <c r="BC38" s="147"/>
      <c r="BD38" s="147"/>
      <c r="BE38" s="147"/>
      <c r="BF38" s="147"/>
      <c r="BG38" s="148"/>
      <c r="BH38" s="146">
        <f>SUM(BH36:BM37)</f>
        <v>7313</v>
      </c>
      <c r="BI38" s="147"/>
      <c r="BJ38" s="147"/>
      <c r="BK38" s="147"/>
      <c r="BL38" s="147"/>
      <c r="BM38" s="148"/>
      <c r="BN38" s="146">
        <f>SUM(BN36:BS37)</f>
        <v>30644</v>
      </c>
      <c r="BO38" s="147"/>
      <c r="BP38" s="147"/>
      <c r="BQ38" s="147"/>
      <c r="BR38" s="147"/>
      <c r="BS38" s="148"/>
      <c r="BT38" s="146">
        <f>SUM(BT36:BY37)</f>
        <v>13035</v>
      </c>
      <c r="BU38" s="147"/>
      <c r="BV38" s="147"/>
      <c r="BW38" s="147"/>
      <c r="BX38" s="147"/>
      <c r="BY38" s="148"/>
    </row>
    <row r="39" spans="2:77" s="42" customFormat="1" ht="12.75" customHeight="1">
      <c r="B39" s="76" t="s">
        <v>481</v>
      </c>
      <c r="C39" s="76"/>
      <c r="D39" s="76"/>
      <c r="E39" s="76"/>
      <c r="F39" s="76"/>
      <c r="G39" s="76"/>
      <c r="H39" s="76"/>
      <c r="I39" s="202" t="s">
        <v>321</v>
      </c>
      <c r="J39" s="202"/>
      <c r="K39" s="202"/>
      <c r="L39" s="199">
        <v>497</v>
      </c>
      <c r="M39" s="200"/>
      <c r="N39" s="200"/>
      <c r="O39" s="200"/>
      <c r="P39" s="200"/>
      <c r="Q39" s="201"/>
      <c r="R39" s="199">
        <v>548</v>
      </c>
      <c r="S39" s="200"/>
      <c r="T39" s="200"/>
      <c r="U39" s="200"/>
      <c r="V39" s="200"/>
      <c r="W39" s="201"/>
      <c r="X39" s="199">
        <v>605</v>
      </c>
      <c r="Y39" s="200"/>
      <c r="Z39" s="200"/>
      <c r="AA39" s="200"/>
      <c r="AB39" s="200"/>
      <c r="AC39" s="201"/>
      <c r="AD39" s="199">
        <v>396</v>
      </c>
      <c r="AE39" s="200"/>
      <c r="AF39" s="200"/>
      <c r="AG39" s="200"/>
      <c r="AH39" s="200"/>
      <c r="AI39" s="201"/>
      <c r="AJ39" s="199">
        <v>338</v>
      </c>
      <c r="AK39" s="200"/>
      <c r="AL39" s="200"/>
      <c r="AM39" s="200"/>
      <c r="AN39" s="200"/>
      <c r="AO39" s="201"/>
      <c r="AP39" s="199">
        <v>278</v>
      </c>
      <c r="AQ39" s="200"/>
      <c r="AR39" s="200"/>
      <c r="AS39" s="200"/>
      <c r="AT39" s="200"/>
      <c r="AU39" s="201"/>
      <c r="AV39" s="199">
        <v>202</v>
      </c>
      <c r="AW39" s="200"/>
      <c r="AX39" s="200"/>
      <c r="AY39" s="200"/>
      <c r="AZ39" s="200"/>
      <c r="BA39" s="201"/>
      <c r="BB39" s="199">
        <v>167</v>
      </c>
      <c r="BC39" s="200"/>
      <c r="BD39" s="200"/>
      <c r="BE39" s="200"/>
      <c r="BF39" s="200"/>
      <c r="BG39" s="201"/>
      <c r="BH39" s="199">
        <f>SUM(R7:AI7)</f>
        <v>1352</v>
      </c>
      <c r="BI39" s="200"/>
      <c r="BJ39" s="200"/>
      <c r="BK39" s="200"/>
      <c r="BL39" s="200"/>
      <c r="BM39" s="201"/>
      <c r="BN39" s="199">
        <f>SUM(AJ7:BY7,L39:AC39)</f>
        <v>5075</v>
      </c>
      <c r="BO39" s="200"/>
      <c r="BP39" s="200"/>
      <c r="BQ39" s="200"/>
      <c r="BR39" s="200"/>
      <c r="BS39" s="201"/>
      <c r="BT39" s="199">
        <f>SUM(AD39:BG39)</f>
        <v>1381</v>
      </c>
      <c r="BU39" s="200"/>
      <c r="BV39" s="200"/>
      <c r="BW39" s="200"/>
      <c r="BX39" s="200"/>
      <c r="BY39" s="201"/>
    </row>
    <row r="40" spans="2:77" s="42" customFormat="1" ht="12.75" customHeight="1">
      <c r="B40" s="76"/>
      <c r="C40" s="76"/>
      <c r="D40" s="76"/>
      <c r="E40" s="76"/>
      <c r="F40" s="76"/>
      <c r="G40" s="76"/>
      <c r="H40" s="76"/>
      <c r="I40" s="154" t="s">
        <v>322</v>
      </c>
      <c r="J40" s="154"/>
      <c r="K40" s="154"/>
      <c r="L40" s="196">
        <v>514</v>
      </c>
      <c r="M40" s="197"/>
      <c r="N40" s="197"/>
      <c r="O40" s="197"/>
      <c r="P40" s="197"/>
      <c r="Q40" s="198"/>
      <c r="R40" s="196">
        <v>582</v>
      </c>
      <c r="S40" s="197"/>
      <c r="T40" s="197"/>
      <c r="U40" s="197"/>
      <c r="V40" s="197"/>
      <c r="W40" s="198"/>
      <c r="X40" s="196">
        <v>640</v>
      </c>
      <c r="Y40" s="197"/>
      <c r="Z40" s="197"/>
      <c r="AA40" s="197"/>
      <c r="AB40" s="197"/>
      <c r="AC40" s="198"/>
      <c r="AD40" s="196">
        <v>453</v>
      </c>
      <c r="AE40" s="197"/>
      <c r="AF40" s="197"/>
      <c r="AG40" s="197"/>
      <c r="AH40" s="197"/>
      <c r="AI40" s="198"/>
      <c r="AJ40" s="196">
        <v>427</v>
      </c>
      <c r="AK40" s="197"/>
      <c r="AL40" s="197"/>
      <c r="AM40" s="197"/>
      <c r="AN40" s="197"/>
      <c r="AO40" s="198"/>
      <c r="AP40" s="196">
        <v>425</v>
      </c>
      <c r="AQ40" s="197"/>
      <c r="AR40" s="197"/>
      <c r="AS40" s="197"/>
      <c r="AT40" s="197"/>
      <c r="AU40" s="198"/>
      <c r="AV40" s="196">
        <v>355</v>
      </c>
      <c r="AW40" s="197"/>
      <c r="AX40" s="197"/>
      <c r="AY40" s="197"/>
      <c r="AZ40" s="197"/>
      <c r="BA40" s="198"/>
      <c r="BB40" s="196">
        <v>424</v>
      </c>
      <c r="BC40" s="197"/>
      <c r="BD40" s="197"/>
      <c r="BE40" s="197"/>
      <c r="BF40" s="197"/>
      <c r="BG40" s="198"/>
      <c r="BH40" s="196">
        <f>SUM(R8:AI8)</f>
        <v>1276</v>
      </c>
      <c r="BI40" s="197"/>
      <c r="BJ40" s="197"/>
      <c r="BK40" s="197"/>
      <c r="BL40" s="197"/>
      <c r="BM40" s="198"/>
      <c r="BN40" s="196">
        <f>SUM(AJ8:BY8,L40:AC40)</f>
        <v>5269</v>
      </c>
      <c r="BO40" s="197"/>
      <c r="BP40" s="197"/>
      <c r="BQ40" s="197"/>
      <c r="BR40" s="197"/>
      <c r="BS40" s="198"/>
      <c r="BT40" s="196">
        <f>SUM(AD40:BG40)</f>
        <v>2084</v>
      </c>
      <c r="BU40" s="197"/>
      <c r="BV40" s="197"/>
      <c r="BW40" s="197"/>
      <c r="BX40" s="197"/>
      <c r="BY40" s="198"/>
    </row>
    <row r="41" spans="2:77" s="42" customFormat="1" ht="12.75" customHeight="1">
      <c r="B41" s="76"/>
      <c r="C41" s="76"/>
      <c r="D41" s="76"/>
      <c r="E41" s="76"/>
      <c r="F41" s="76"/>
      <c r="G41" s="76"/>
      <c r="H41" s="76"/>
      <c r="I41" s="76" t="s">
        <v>381</v>
      </c>
      <c r="J41" s="76"/>
      <c r="K41" s="76"/>
      <c r="L41" s="146">
        <f>SUM(L39:Q40)</f>
        <v>1011</v>
      </c>
      <c r="M41" s="147"/>
      <c r="N41" s="147"/>
      <c r="O41" s="147"/>
      <c r="P41" s="147"/>
      <c r="Q41" s="148"/>
      <c r="R41" s="146">
        <f>SUM(R39:W40)</f>
        <v>1130</v>
      </c>
      <c r="S41" s="147"/>
      <c r="T41" s="147"/>
      <c r="U41" s="147"/>
      <c r="V41" s="147"/>
      <c r="W41" s="148"/>
      <c r="X41" s="146">
        <f>SUM(X39:AC40)</f>
        <v>1245</v>
      </c>
      <c r="Y41" s="147"/>
      <c r="Z41" s="147"/>
      <c r="AA41" s="147"/>
      <c r="AB41" s="147"/>
      <c r="AC41" s="148"/>
      <c r="AD41" s="146">
        <f>SUM(AD39:AI40)</f>
        <v>849</v>
      </c>
      <c r="AE41" s="147"/>
      <c r="AF41" s="147"/>
      <c r="AG41" s="147"/>
      <c r="AH41" s="147"/>
      <c r="AI41" s="148"/>
      <c r="AJ41" s="146">
        <f>SUM(AJ39:AO40)</f>
        <v>765</v>
      </c>
      <c r="AK41" s="147"/>
      <c r="AL41" s="147"/>
      <c r="AM41" s="147"/>
      <c r="AN41" s="147"/>
      <c r="AO41" s="148"/>
      <c r="AP41" s="146">
        <f>SUM(AP39:AU40)</f>
        <v>703</v>
      </c>
      <c r="AQ41" s="147"/>
      <c r="AR41" s="147"/>
      <c r="AS41" s="147"/>
      <c r="AT41" s="147"/>
      <c r="AU41" s="148"/>
      <c r="AV41" s="146">
        <f>SUM(AV39:BA40)</f>
        <v>557</v>
      </c>
      <c r="AW41" s="147"/>
      <c r="AX41" s="147"/>
      <c r="AY41" s="147"/>
      <c r="AZ41" s="147"/>
      <c r="BA41" s="148"/>
      <c r="BB41" s="146">
        <f>SUM(BB39:BG40)</f>
        <v>591</v>
      </c>
      <c r="BC41" s="147"/>
      <c r="BD41" s="147"/>
      <c r="BE41" s="147"/>
      <c r="BF41" s="147"/>
      <c r="BG41" s="148"/>
      <c r="BH41" s="146">
        <f>SUM(BH39:BM40)</f>
        <v>2628</v>
      </c>
      <c r="BI41" s="147"/>
      <c r="BJ41" s="147"/>
      <c r="BK41" s="147"/>
      <c r="BL41" s="147"/>
      <c r="BM41" s="148"/>
      <c r="BN41" s="146">
        <f>SUM(BN39:BS40)</f>
        <v>10344</v>
      </c>
      <c r="BO41" s="147"/>
      <c r="BP41" s="147"/>
      <c r="BQ41" s="147"/>
      <c r="BR41" s="147"/>
      <c r="BS41" s="148"/>
      <c r="BT41" s="146">
        <f>SUM(BT39:BY40)</f>
        <v>3465</v>
      </c>
      <c r="BU41" s="147"/>
      <c r="BV41" s="147"/>
      <c r="BW41" s="147"/>
      <c r="BX41" s="147"/>
      <c r="BY41" s="148"/>
    </row>
    <row r="42" spans="2:77" s="42" customFormat="1" ht="12.75" customHeight="1">
      <c r="B42" s="76" t="s">
        <v>482</v>
      </c>
      <c r="C42" s="76"/>
      <c r="D42" s="76"/>
      <c r="E42" s="76"/>
      <c r="F42" s="76"/>
      <c r="G42" s="76"/>
      <c r="H42" s="76"/>
      <c r="I42" s="202" t="s">
        <v>321</v>
      </c>
      <c r="J42" s="202"/>
      <c r="K42" s="202"/>
      <c r="L42" s="199">
        <v>91</v>
      </c>
      <c r="M42" s="200"/>
      <c r="N42" s="200"/>
      <c r="O42" s="200"/>
      <c r="P42" s="200"/>
      <c r="Q42" s="201"/>
      <c r="R42" s="199">
        <v>106</v>
      </c>
      <c r="S42" s="200"/>
      <c r="T42" s="200"/>
      <c r="U42" s="200"/>
      <c r="V42" s="200"/>
      <c r="W42" s="201"/>
      <c r="X42" s="199">
        <v>149</v>
      </c>
      <c r="Y42" s="200"/>
      <c r="Z42" s="200"/>
      <c r="AA42" s="200"/>
      <c r="AB42" s="200"/>
      <c r="AC42" s="201"/>
      <c r="AD42" s="199">
        <v>80</v>
      </c>
      <c r="AE42" s="200"/>
      <c r="AF42" s="200"/>
      <c r="AG42" s="200"/>
      <c r="AH42" s="200"/>
      <c r="AI42" s="201"/>
      <c r="AJ42" s="199">
        <v>84</v>
      </c>
      <c r="AK42" s="200"/>
      <c r="AL42" s="200"/>
      <c r="AM42" s="200"/>
      <c r="AN42" s="200"/>
      <c r="AO42" s="201"/>
      <c r="AP42" s="199">
        <v>69</v>
      </c>
      <c r="AQ42" s="200"/>
      <c r="AR42" s="200"/>
      <c r="AS42" s="200"/>
      <c r="AT42" s="200"/>
      <c r="AU42" s="201"/>
      <c r="AV42" s="199">
        <v>54</v>
      </c>
      <c r="AW42" s="200"/>
      <c r="AX42" s="200"/>
      <c r="AY42" s="200"/>
      <c r="AZ42" s="200"/>
      <c r="BA42" s="201"/>
      <c r="BB42" s="199">
        <v>36</v>
      </c>
      <c r="BC42" s="200"/>
      <c r="BD42" s="200"/>
      <c r="BE42" s="200"/>
      <c r="BF42" s="200"/>
      <c r="BG42" s="201"/>
      <c r="BH42" s="199">
        <f>SUM(R10:AI10)</f>
        <v>173</v>
      </c>
      <c r="BI42" s="200"/>
      <c r="BJ42" s="200"/>
      <c r="BK42" s="200"/>
      <c r="BL42" s="200"/>
      <c r="BM42" s="201"/>
      <c r="BN42" s="199">
        <f>SUM(AJ10:BY10,L42:AC42)</f>
        <v>787</v>
      </c>
      <c r="BO42" s="200"/>
      <c r="BP42" s="200"/>
      <c r="BQ42" s="200"/>
      <c r="BR42" s="200"/>
      <c r="BS42" s="201"/>
      <c r="BT42" s="199">
        <f>SUM(AD42:BG42)</f>
        <v>323</v>
      </c>
      <c r="BU42" s="200"/>
      <c r="BV42" s="200"/>
      <c r="BW42" s="200"/>
      <c r="BX42" s="200"/>
      <c r="BY42" s="201"/>
    </row>
    <row r="43" spans="2:77" s="42" customFormat="1" ht="12.75" customHeight="1">
      <c r="B43" s="76"/>
      <c r="C43" s="76"/>
      <c r="D43" s="76"/>
      <c r="E43" s="76"/>
      <c r="F43" s="76"/>
      <c r="G43" s="76"/>
      <c r="H43" s="76"/>
      <c r="I43" s="154" t="s">
        <v>322</v>
      </c>
      <c r="J43" s="154"/>
      <c r="K43" s="154"/>
      <c r="L43" s="196">
        <v>99</v>
      </c>
      <c r="M43" s="197"/>
      <c r="N43" s="197"/>
      <c r="O43" s="197"/>
      <c r="P43" s="197"/>
      <c r="Q43" s="198"/>
      <c r="R43" s="196">
        <v>99</v>
      </c>
      <c r="S43" s="197"/>
      <c r="T43" s="197"/>
      <c r="U43" s="197"/>
      <c r="V43" s="197"/>
      <c r="W43" s="198"/>
      <c r="X43" s="196">
        <v>132</v>
      </c>
      <c r="Y43" s="197"/>
      <c r="Z43" s="197"/>
      <c r="AA43" s="197"/>
      <c r="AB43" s="197"/>
      <c r="AC43" s="198"/>
      <c r="AD43" s="196">
        <v>86</v>
      </c>
      <c r="AE43" s="197"/>
      <c r="AF43" s="197"/>
      <c r="AG43" s="197"/>
      <c r="AH43" s="197"/>
      <c r="AI43" s="198"/>
      <c r="AJ43" s="196">
        <v>89</v>
      </c>
      <c r="AK43" s="197"/>
      <c r="AL43" s="197"/>
      <c r="AM43" s="197"/>
      <c r="AN43" s="197"/>
      <c r="AO43" s="198"/>
      <c r="AP43" s="196">
        <v>105</v>
      </c>
      <c r="AQ43" s="197"/>
      <c r="AR43" s="197"/>
      <c r="AS43" s="197"/>
      <c r="AT43" s="197"/>
      <c r="AU43" s="198"/>
      <c r="AV43" s="196">
        <v>91</v>
      </c>
      <c r="AW43" s="197"/>
      <c r="AX43" s="197"/>
      <c r="AY43" s="197"/>
      <c r="AZ43" s="197"/>
      <c r="BA43" s="198"/>
      <c r="BB43" s="196">
        <v>103</v>
      </c>
      <c r="BC43" s="197"/>
      <c r="BD43" s="197"/>
      <c r="BE43" s="197"/>
      <c r="BF43" s="197"/>
      <c r="BG43" s="198"/>
      <c r="BH43" s="196">
        <f>SUM(R11:AI11)</f>
        <v>133</v>
      </c>
      <c r="BI43" s="197"/>
      <c r="BJ43" s="197"/>
      <c r="BK43" s="197"/>
      <c r="BL43" s="197"/>
      <c r="BM43" s="198"/>
      <c r="BN43" s="196">
        <f>SUM(AJ11:BY11,L43:AC43)</f>
        <v>792</v>
      </c>
      <c r="BO43" s="197"/>
      <c r="BP43" s="197"/>
      <c r="BQ43" s="197"/>
      <c r="BR43" s="197"/>
      <c r="BS43" s="198"/>
      <c r="BT43" s="196">
        <f>SUM(AD43:BG43)</f>
        <v>474</v>
      </c>
      <c r="BU43" s="197"/>
      <c r="BV43" s="197"/>
      <c r="BW43" s="197"/>
      <c r="BX43" s="197"/>
      <c r="BY43" s="198"/>
    </row>
    <row r="44" spans="2:77" s="42" customFormat="1" ht="12.75" customHeight="1">
      <c r="B44" s="76"/>
      <c r="C44" s="76"/>
      <c r="D44" s="76"/>
      <c r="E44" s="76"/>
      <c r="F44" s="76"/>
      <c r="G44" s="76"/>
      <c r="H44" s="76"/>
      <c r="I44" s="76" t="s">
        <v>381</v>
      </c>
      <c r="J44" s="76"/>
      <c r="K44" s="76"/>
      <c r="L44" s="146">
        <f>SUM(L42:Q43)</f>
        <v>190</v>
      </c>
      <c r="M44" s="147"/>
      <c r="N44" s="147"/>
      <c r="O44" s="147"/>
      <c r="P44" s="147"/>
      <c r="Q44" s="148"/>
      <c r="R44" s="146">
        <f>SUM(R42:W43)</f>
        <v>205</v>
      </c>
      <c r="S44" s="147"/>
      <c r="T44" s="147"/>
      <c r="U44" s="147"/>
      <c r="V44" s="147"/>
      <c r="W44" s="148"/>
      <c r="X44" s="146">
        <f>SUM(X42:AC43)</f>
        <v>281</v>
      </c>
      <c r="Y44" s="147"/>
      <c r="Z44" s="147"/>
      <c r="AA44" s="147"/>
      <c r="AB44" s="147"/>
      <c r="AC44" s="148"/>
      <c r="AD44" s="146">
        <f>SUM(AD42:AI43)</f>
        <v>166</v>
      </c>
      <c r="AE44" s="147"/>
      <c r="AF44" s="147"/>
      <c r="AG44" s="147"/>
      <c r="AH44" s="147"/>
      <c r="AI44" s="148"/>
      <c r="AJ44" s="146">
        <f>SUM(AJ42:AO43)</f>
        <v>173</v>
      </c>
      <c r="AK44" s="147"/>
      <c r="AL44" s="147"/>
      <c r="AM44" s="147"/>
      <c r="AN44" s="147"/>
      <c r="AO44" s="148"/>
      <c r="AP44" s="146">
        <f>SUM(AP42:AU43)</f>
        <v>174</v>
      </c>
      <c r="AQ44" s="147"/>
      <c r="AR44" s="147"/>
      <c r="AS44" s="147"/>
      <c r="AT44" s="147"/>
      <c r="AU44" s="148"/>
      <c r="AV44" s="146">
        <f>SUM(AV42:BA43)</f>
        <v>145</v>
      </c>
      <c r="AW44" s="147"/>
      <c r="AX44" s="147"/>
      <c r="AY44" s="147"/>
      <c r="AZ44" s="147"/>
      <c r="BA44" s="148"/>
      <c r="BB44" s="146">
        <f>SUM(BB42:BG43)</f>
        <v>139</v>
      </c>
      <c r="BC44" s="147"/>
      <c r="BD44" s="147"/>
      <c r="BE44" s="147"/>
      <c r="BF44" s="147"/>
      <c r="BG44" s="148"/>
      <c r="BH44" s="146">
        <f>SUM(BH42:BM43)</f>
        <v>306</v>
      </c>
      <c r="BI44" s="147"/>
      <c r="BJ44" s="147"/>
      <c r="BK44" s="147"/>
      <c r="BL44" s="147"/>
      <c r="BM44" s="148"/>
      <c r="BN44" s="146">
        <f>SUM(BN42:BS43)</f>
        <v>1579</v>
      </c>
      <c r="BO44" s="147"/>
      <c r="BP44" s="147"/>
      <c r="BQ44" s="147"/>
      <c r="BR44" s="147"/>
      <c r="BS44" s="148"/>
      <c r="BT44" s="146">
        <f>SUM(BT42:BY43)</f>
        <v>797</v>
      </c>
      <c r="BU44" s="147"/>
      <c r="BV44" s="147"/>
      <c r="BW44" s="147"/>
      <c r="BX44" s="147"/>
      <c r="BY44" s="148"/>
    </row>
    <row r="45" spans="2:77" s="42" customFormat="1" ht="12.75" customHeight="1">
      <c r="B45" s="76" t="s">
        <v>0</v>
      </c>
      <c r="C45" s="76"/>
      <c r="D45" s="76"/>
      <c r="E45" s="76"/>
      <c r="F45" s="76"/>
      <c r="G45" s="76"/>
      <c r="H45" s="76"/>
      <c r="I45" s="202" t="s">
        <v>321</v>
      </c>
      <c r="J45" s="202"/>
      <c r="K45" s="202"/>
      <c r="L45" s="199">
        <v>148</v>
      </c>
      <c r="M45" s="200"/>
      <c r="N45" s="200"/>
      <c r="O45" s="200"/>
      <c r="P45" s="200"/>
      <c r="Q45" s="201"/>
      <c r="R45" s="199">
        <v>160</v>
      </c>
      <c r="S45" s="200"/>
      <c r="T45" s="200"/>
      <c r="U45" s="200"/>
      <c r="V45" s="200"/>
      <c r="W45" s="201"/>
      <c r="X45" s="199">
        <v>198</v>
      </c>
      <c r="Y45" s="200"/>
      <c r="Z45" s="200"/>
      <c r="AA45" s="200"/>
      <c r="AB45" s="200"/>
      <c r="AC45" s="201"/>
      <c r="AD45" s="199">
        <v>141</v>
      </c>
      <c r="AE45" s="200"/>
      <c r="AF45" s="200"/>
      <c r="AG45" s="200"/>
      <c r="AH45" s="200"/>
      <c r="AI45" s="201"/>
      <c r="AJ45" s="199">
        <v>143</v>
      </c>
      <c r="AK45" s="200"/>
      <c r="AL45" s="200"/>
      <c r="AM45" s="200"/>
      <c r="AN45" s="200"/>
      <c r="AO45" s="201"/>
      <c r="AP45" s="199">
        <v>106</v>
      </c>
      <c r="AQ45" s="200"/>
      <c r="AR45" s="200"/>
      <c r="AS45" s="200"/>
      <c r="AT45" s="200"/>
      <c r="AU45" s="201"/>
      <c r="AV45" s="199">
        <v>86</v>
      </c>
      <c r="AW45" s="200"/>
      <c r="AX45" s="200"/>
      <c r="AY45" s="200"/>
      <c r="AZ45" s="200"/>
      <c r="BA45" s="201"/>
      <c r="BB45" s="199">
        <v>46</v>
      </c>
      <c r="BC45" s="200"/>
      <c r="BD45" s="200"/>
      <c r="BE45" s="200"/>
      <c r="BF45" s="200"/>
      <c r="BG45" s="201"/>
      <c r="BH45" s="199">
        <f>SUM(R13:AI13)</f>
        <v>509</v>
      </c>
      <c r="BI45" s="200"/>
      <c r="BJ45" s="200"/>
      <c r="BK45" s="200"/>
      <c r="BL45" s="200"/>
      <c r="BM45" s="201"/>
      <c r="BN45" s="199">
        <f>SUM(AJ13:BY13,L45:AC45)</f>
        <v>1678</v>
      </c>
      <c r="BO45" s="200"/>
      <c r="BP45" s="200"/>
      <c r="BQ45" s="200"/>
      <c r="BR45" s="200"/>
      <c r="BS45" s="201"/>
      <c r="BT45" s="199">
        <f>SUM(AD45:BG45)</f>
        <v>522</v>
      </c>
      <c r="BU45" s="200"/>
      <c r="BV45" s="200"/>
      <c r="BW45" s="200"/>
      <c r="BX45" s="200"/>
      <c r="BY45" s="201"/>
    </row>
    <row r="46" spans="2:77" s="42" customFormat="1" ht="12.75" customHeight="1">
      <c r="B46" s="76"/>
      <c r="C46" s="76"/>
      <c r="D46" s="76"/>
      <c r="E46" s="76"/>
      <c r="F46" s="76"/>
      <c r="G46" s="76"/>
      <c r="H46" s="76"/>
      <c r="I46" s="154" t="s">
        <v>322</v>
      </c>
      <c r="J46" s="154"/>
      <c r="K46" s="154"/>
      <c r="L46" s="196">
        <v>157</v>
      </c>
      <c r="M46" s="197"/>
      <c r="N46" s="197"/>
      <c r="O46" s="197"/>
      <c r="P46" s="197"/>
      <c r="Q46" s="198"/>
      <c r="R46" s="196">
        <v>180</v>
      </c>
      <c r="S46" s="197"/>
      <c r="T46" s="197"/>
      <c r="U46" s="197"/>
      <c r="V46" s="197"/>
      <c r="W46" s="198"/>
      <c r="X46" s="196">
        <v>214</v>
      </c>
      <c r="Y46" s="197"/>
      <c r="Z46" s="197"/>
      <c r="AA46" s="197"/>
      <c r="AB46" s="197"/>
      <c r="AC46" s="198"/>
      <c r="AD46" s="196">
        <v>168</v>
      </c>
      <c r="AE46" s="197"/>
      <c r="AF46" s="197"/>
      <c r="AG46" s="197"/>
      <c r="AH46" s="197"/>
      <c r="AI46" s="198"/>
      <c r="AJ46" s="196">
        <v>175</v>
      </c>
      <c r="AK46" s="197"/>
      <c r="AL46" s="197"/>
      <c r="AM46" s="197"/>
      <c r="AN46" s="197"/>
      <c r="AO46" s="198"/>
      <c r="AP46" s="196">
        <v>163</v>
      </c>
      <c r="AQ46" s="197"/>
      <c r="AR46" s="197"/>
      <c r="AS46" s="197"/>
      <c r="AT46" s="197"/>
      <c r="AU46" s="198"/>
      <c r="AV46" s="196">
        <v>135</v>
      </c>
      <c r="AW46" s="197"/>
      <c r="AX46" s="197"/>
      <c r="AY46" s="197"/>
      <c r="AZ46" s="197"/>
      <c r="BA46" s="198"/>
      <c r="BB46" s="196">
        <v>166</v>
      </c>
      <c r="BC46" s="197"/>
      <c r="BD46" s="197"/>
      <c r="BE46" s="197"/>
      <c r="BF46" s="197"/>
      <c r="BG46" s="198"/>
      <c r="BH46" s="196">
        <f>SUM(R14:AI14)</f>
        <v>487</v>
      </c>
      <c r="BI46" s="197"/>
      <c r="BJ46" s="197"/>
      <c r="BK46" s="197"/>
      <c r="BL46" s="197"/>
      <c r="BM46" s="198"/>
      <c r="BN46" s="196">
        <f>SUM(AJ14:BY14,L46:AC46)</f>
        <v>1734</v>
      </c>
      <c r="BO46" s="197"/>
      <c r="BP46" s="197"/>
      <c r="BQ46" s="197"/>
      <c r="BR46" s="197"/>
      <c r="BS46" s="198"/>
      <c r="BT46" s="196">
        <f>SUM(AD46:BG46)</f>
        <v>807</v>
      </c>
      <c r="BU46" s="197"/>
      <c r="BV46" s="197"/>
      <c r="BW46" s="197"/>
      <c r="BX46" s="197"/>
      <c r="BY46" s="198"/>
    </row>
    <row r="47" spans="2:77" s="42" customFormat="1" ht="12.75" customHeight="1">
      <c r="B47" s="76"/>
      <c r="C47" s="76"/>
      <c r="D47" s="76"/>
      <c r="E47" s="76"/>
      <c r="F47" s="76"/>
      <c r="G47" s="76"/>
      <c r="H47" s="76"/>
      <c r="I47" s="76" t="s">
        <v>381</v>
      </c>
      <c r="J47" s="76"/>
      <c r="K47" s="76"/>
      <c r="L47" s="146">
        <f>SUM(L45:Q46)</f>
        <v>305</v>
      </c>
      <c r="M47" s="147"/>
      <c r="N47" s="147"/>
      <c r="O47" s="147"/>
      <c r="P47" s="147"/>
      <c r="Q47" s="148"/>
      <c r="R47" s="146">
        <f>SUM(R45:W46)</f>
        <v>340</v>
      </c>
      <c r="S47" s="147"/>
      <c r="T47" s="147"/>
      <c r="U47" s="147"/>
      <c r="V47" s="147"/>
      <c r="W47" s="148"/>
      <c r="X47" s="146">
        <f>SUM(X45:AC46)</f>
        <v>412</v>
      </c>
      <c r="Y47" s="147"/>
      <c r="Z47" s="147"/>
      <c r="AA47" s="147"/>
      <c r="AB47" s="147"/>
      <c r="AC47" s="148"/>
      <c r="AD47" s="146">
        <f>SUM(AD45:AI46)</f>
        <v>309</v>
      </c>
      <c r="AE47" s="147"/>
      <c r="AF47" s="147"/>
      <c r="AG47" s="147"/>
      <c r="AH47" s="147"/>
      <c r="AI47" s="148"/>
      <c r="AJ47" s="146">
        <f>SUM(AJ45:AO46)</f>
        <v>318</v>
      </c>
      <c r="AK47" s="147"/>
      <c r="AL47" s="147"/>
      <c r="AM47" s="147"/>
      <c r="AN47" s="147"/>
      <c r="AO47" s="148"/>
      <c r="AP47" s="146">
        <f>SUM(AP45:AU46)</f>
        <v>269</v>
      </c>
      <c r="AQ47" s="147"/>
      <c r="AR47" s="147"/>
      <c r="AS47" s="147"/>
      <c r="AT47" s="147"/>
      <c r="AU47" s="148"/>
      <c r="AV47" s="146">
        <f>SUM(AV45:BA46)</f>
        <v>221</v>
      </c>
      <c r="AW47" s="147"/>
      <c r="AX47" s="147"/>
      <c r="AY47" s="147"/>
      <c r="AZ47" s="147"/>
      <c r="BA47" s="148"/>
      <c r="BB47" s="146">
        <f>SUM(BB45:BG46)</f>
        <v>212</v>
      </c>
      <c r="BC47" s="147"/>
      <c r="BD47" s="147"/>
      <c r="BE47" s="147"/>
      <c r="BF47" s="147"/>
      <c r="BG47" s="148"/>
      <c r="BH47" s="146">
        <f>SUM(BH45:BM46)</f>
        <v>996</v>
      </c>
      <c r="BI47" s="147"/>
      <c r="BJ47" s="147"/>
      <c r="BK47" s="147"/>
      <c r="BL47" s="147"/>
      <c r="BM47" s="148"/>
      <c r="BN47" s="146">
        <f>SUM(BN45:BS46)</f>
        <v>3412</v>
      </c>
      <c r="BO47" s="147"/>
      <c r="BP47" s="147"/>
      <c r="BQ47" s="147"/>
      <c r="BR47" s="147"/>
      <c r="BS47" s="148"/>
      <c r="BT47" s="146">
        <f>SUM(BT45:BY46)</f>
        <v>1329</v>
      </c>
      <c r="BU47" s="147"/>
      <c r="BV47" s="147"/>
      <c r="BW47" s="147"/>
      <c r="BX47" s="147"/>
      <c r="BY47" s="148"/>
    </row>
    <row r="48" spans="2:77" s="42" customFormat="1" ht="12.75" customHeight="1">
      <c r="B48" s="76" t="s">
        <v>1</v>
      </c>
      <c r="C48" s="76"/>
      <c r="D48" s="76"/>
      <c r="E48" s="76"/>
      <c r="F48" s="76"/>
      <c r="G48" s="76"/>
      <c r="H48" s="76"/>
      <c r="I48" s="202" t="s">
        <v>321</v>
      </c>
      <c r="J48" s="202"/>
      <c r="K48" s="202"/>
      <c r="L48" s="199">
        <v>73</v>
      </c>
      <c r="M48" s="200"/>
      <c r="N48" s="200"/>
      <c r="O48" s="200"/>
      <c r="P48" s="200"/>
      <c r="Q48" s="201"/>
      <c r="R48" s="199">
        <v>90</v>
      </c>
      <c r="S48" s="200"/>
      <c r="T48" s="200"/>
      <c r="U48" s="200"/>
      <c r="V48" s="200"/>
      <c r="W48" s="201"/>
      <c r="X48" s="199">
        <v>73</v>
      </c>
      <c r="Y48" s="200"/>
      <c r="Z48" s="200"/>
      <c r="AA48" s="200"/>
      <c r="AB48" s="200"/>
      <c r="AC48" s="201"/>
      <c r="AD48" s="199">
        <v>53</v>
      </c>
      <c r="AE48" s="200"/>
      <c r="AF48" s="200"/>
      <c r="AG48" s="200"/>
      <c r="AH48" s="200"/>
      <c r="AI48" s="201"/>
      <c r="AJ48" s="199">
        <v>43</v>
      </c>
      <c r="AK48" s="200"/>
      <c r="AL48" s="200"/>
      <c r="AM48" s="200"/>
      <c r="AN48" s="200"/>
      <c r="AO48" s="201"/>
      <c r="AP48" s="199">
        <v>51</v>
      </c>
      <c r="AQ48" s="200"/>
      <c r="AR48" s="200"/>
      <c r="AS48" s="200"/>
      <c r="AT48" s="200"/>
      <c r="AU48" s="201"/>
      <c r="AV48" s="199">
        <v>42</v>
      </c>
      <c r="AW48" s="200"/>
      <c r="AX48" s="200"/>
      <c r="AY48" s="200"/>
      <c r="AZ48" s="200"/>
      <c r="BA48" s="201"/>
      <c r="BB48" s="199">
        <v>30</v>
      </c>
      <c r="BC48" s="200"/>
      <c r="BD48" s="200"/>
      <c r="BE48" s="200"/>
      <c r="BF48" s="200"/>
      <c r="BG48" s="201"/>
      <c r="BH48" s="199">
        <f>SUM(R16:AI16)</f>
        <v>111</v>
      </c>
      <c r="BI48" s="200"/>
      <c r="BJ48" s="200"/>
      <c r="BK48" s="200"/>
      <c r="BL48" s="200"/>
      <c r="BM48" s="201"/>
      <c r="BN48" s="199">
        <f>SUM(AJ16:BY16,L48:AC48)</f>
        <v>570</v>
      </c>
      <c r="BO48" s="200"/>
      <c r="BP48" s="200"/>
      <c r="BQ48" s="200"/>
      <c r="BR48" s="200"/>
      <c r="BS48" s="201"/>
      <c r="BT48" s="199">
        <f>SUM(AD48:BG48)</f>
        <v>219</v>
      </c>
      <c r="BU48" s="200"/>
      <c r="BV48" s="200"/>
      <c r="BW48" s="200"/>
      <c r="BX48" s="200"/>
      <c r="BY48" s="201"/>
    </row>
    <row r="49" spans="2:77" s="42" customFormat="1" ht="12.75" customHeight="1">
      <c r="B49" s="76"/>
      <c r="C49" s="76"/>
      <c r="D49" s="76"/>
      <c r="E49" s="76"/>
      <c r="F49" s="76"/>
      <c r="G49" s="76"/>
      <c r="H49" s="76"/>
      <c r="I49" s="154" t="s">
        <v>322</v>
      </c>
      <c r="J49" s="154"/>
      <c r="K49" s="154"/>
      <c r="L49" s="196">
        <v>45</v>
      </c>
      <c r="M49" s="197"/>
      <c r="N49" s="197"/>
      <c r="O49" s="197"/>
      <c r="P49" s="197"/>
      <c r="Q49" s="198"/>
      <c r="R49" s="196">
        <v>60</v>
      </c>
      <c r="S49" s="197"/>
      <c r="T49" s="197"/>
      <c r="U49" s="197"/>
      <c r="V49" s="197"/>
      <c r="W49" s="198"/>
      <c r="X49" s="196">
        <v>85</v>
      </c>
      <c r="Y49" s="197"/>
      <c r="Z49" s="197"/>
      <c r="AA49" s="197"/>
      <c r="AB49" s="197"/>
      <c r="AC49" s="198"/>
      <c r="AD49" s="196">
        <v>50</v>
      </c>
      <c r="AE49" s="197"/>
      <c r="AF49" s="197"/>
      <c r="AG49" s="197"/>
      <c r="AH49" s="197"/>
      <c r="AI49" s="198"/>
      <c r="AJ49" s="196">
        <v>47</v>
      </c>
      <c r="AK49" s="197"/>
      <c r="AL49" s="197"/>
      <c r="AM49" s="197"/>
      <c r="AN49" s="197"/>
      <c r="AO49" s="198"/>
      <c r="AP49" s="196">
        <v>68</v>
      </c>
      <c r="AQ49" s="197"/>
      <c r="AR49" s="197"/>
      <c r="AS49" s="197"/>
      <c r="AT49" s="197"/>
      <c r="AU49" s="198"/>
      <c r="AV49" s="196">
        <v>86</v>
      </c>
      <c r="AW49" s="197"/>
      <c r="AX49" s="197"/>
      <c r="AY49" s="197"/>
      <c r="AZ49" s="197"/>
      <c r="BA49" s="198"/>
      <c r="BB49" s="196">
        <v>92</v>
      </c>
      <c r="BC49" s="197"/>
      <c r="BD49" s="197"/>
      <c r="BE49" s="197"/>
      <c r="BF49" s="197"/>
      <c r="BG49" s="198"/>
      <c r="BH49" s="196">
        <f>SUM(R17:AI17)</f>
        <v>100</v>
      </c>
      <c r="BI49" s="197"/>
      <c r="BJ49" s="197"/>
      <c r="BK49" s="197"/>
      <c r="BL49" s="197"/>
      <c r="BM49" s="198"/>
      <c r="BN49" s="196">
        <f>SUM(AJ17:BY17,L49:AC49)</f>
        <v>487</v>
      </c>
      <c r="BO49" s="197"/>
      <c r="BP49" s="197"/>
      <c r="BQ49" s="197"/>
      <c r="BR49" s="197"/>
      <c r="BS49" s="198"/>
      <c r="BT49" s="196">
        <f>SUM(AD49:BG49)</f>
        <v>343</v>
      </c>
      <c r="BU49" s="197"/>
      <c r="BV49" s="197"/>
      <c r="BW49" s="197"/>
      <c r="BX49" s="197"/>
      <c r="BY49" s="198"/>
    </row>
    <row r="50" spans="2:77" s="42" customFormat="1" ht="12.75" customHeight="1">
      <c r="B50" s="76"/>
      <c r="C50" s="76"/>
      <c r="D50" s="76"/>
      <c r="E50" s="76"/>
      <c r="F50" s="76"/>
      <c r="G50" s="76"/>
      <c r="H50" s="76"/>
      <c r="I50" s="76" t="s">
        <v>381</v>
      </c>
      <c r="J50" s="76"/>
      <c r="K50" s="76"/>
      <c r="L50" s="146">
        <f>SUM(L48:Q49)</f>
        <v>118</v>
      </c>
      <c r="M50" s="147"/>
      <c r="N50" s="147"/>
      <c r="O50" s="147"/>
      <c r="P50" s="147"/>
      <c r="Q50" s="148"/>
      <c r="R50" s="146">
        <f>SUM(R48:W49)</f>
        <v>150</v>
      </c>
      <c r="S50" s="147"/>
      <c r="T50" s="147"/>
      <c r="U50" s="147"/>
      <c r="V50" s="147"/>
      <c r="W50" s="148"/>
      <c r="X50" s="146">
        <f>SUM(X48:AC49)</f>
        <v>158</v>
      </c>
      <c r="Y50" s="147"/>
      <c r="Z50" s="147"/>
      <c r="AA50" s="147"/>
      <c r="AB50" s="147"/>
      <c r="AC50" s="148"/>
      <c r="AD50" s="146">
        <f>SUM(AD48:AI49)</f>
        <v>103</v>
      </c>
      <c r="AE50" s="147"/>
      <c r="AF50" s="147"/>
      <c r="AG50" s="147"/>
      <c r="AH50" s="147"/>
      <c r="AI50" s="148"/>
      <c r="AJ50" s="146">
        <f>SUM(AJ48:AO49)</f>
        <v>90</v>
      </c>
      <c r="AK50" s="147"/>
      <c r="AL50" s="147"/>
      <c r="AM50" s="147"/>
      <c r="AN50" s="147"/>
      <c r="AO50" s="148"/>
      <c r="AP50" s="146">
        <f>SUM(AP48:AU49)</f>
        <v>119</v>
      </c>
      <c r="AQ50" s="147"/>
      <c r="AR50" s="147"/>
      <c r="AS50" s="147"/>
      <c r="AT50" s="147"/>
      <c r="AU50" s="148"/>
      <c r="AV50" s="146">
        <f>SUM(AV48:BA49)</f>
        <v>128</v>
      </c>
      <c r="AW50" s="147"/>
      <c r="AX50" s="147"/>
      <c r="AY50" s="147"/>
      <c r="AZ50" s="147"/>
      <c r="BA50" s="148"/>
      <c r="BB50" s="146">
        <f>SUM(BB48:BG49)</f>
        <v>122</v>
      </c>
      <c r="BC50" s="147"/>
      <c r="BD50" s="147"/>
      <c r="BE50" s="147"/>
      <c r="BF50" s="147"/>
      <c r="BG50" s="148"/>
      <c r="BH50" s="146">
        <f>SUM(BH48:BM49)</f>
        <v>211</v>
      </c>
      <c r="BI50" s="147"/>
      <c r="BJ50" s="147"/>
      <c r="BK50" s="147"/>
      <c r="BL50" s="147"/>
      <c r="BM50" s="148"/>
      <c r="BN50" s="146">
        <f>SUM(BN48:BS49)</f>
        <v>1057</v>
      </c>
      <c r="BO50" s="147"/>
      <c r="BP50" s="147"/>
      <c r="BQ50" s="147"/>
      <c r="BR50" s="147"/>
      <c r="BS50" s="148"/>
      <c r="BT50" s="146">
        <f>SUM(BT48:BY49)</f>
        <v>562</v>
      </c>
      <c r="BU50" s="147"/>
      <c r="BV50" s="147"/>
      <c r="BW50" s="147"/>
      <c r="BX50" s="147"/>
      <c r="BY50" s="148"/>
    </row>
    <row r="51" spans="2:77" s="42" customFormat="1" ht="12.75" customHeight="1">
      <c r="B51" s="76" t="s">
        <v>3</v>
      </c>
      <c r="C51" s="76"/>
      <c r="D51" s="76"/>
      <c r="E51" s="76"/>
      <c r="F51" s="76"/>
      <c r="G51" s="76"/>
      <c r="H51" s="76"/>
      <c r="I51" s="202" t="s">
        <v>321</v>
      </c>
      <c r="J51" s="202"/>
      <c r="K51" s="202"/>
      <c r="L51" s="199">
        <v>97</v>
      </c>
      <c r="M51" s="200"/>
      <c r="N51" s="200"/>
      <c r="O51" s="200"/>
      <c r="P51" s="200"/>
      <c r="Q51" s="201"/>
      <c r="R51" s="199">
        <v>94</v>
      </c>
      <c r="S51" s="200"/>
      <c r="T51" s="200"/>
      <c r="U51" s="200"/>
      <c r="V51" s="200"/>
      <c r="W51" s="201"/>
      <c r="X51" s="199">
        <v>130</v>
      </c>
      <c r="Y51" s="200"/>
      <c r="Z51" s="200"/>
      <c r="AA51" s="200"/>
      <c r="AB51" s="200"/>
      <c r="AC51" s="201"/>
      <c r="AD51" s="199">
        <v>66</v>
      </c>
      <c r="AE51" s="200"/>
      <c r="AF51" s="200"/>
      <c r="AG51" s="200"/>
      <c r="AH51" s="200"/>
      <c r="AI51" s="201"/>
      <c r="AJ51" s="199">
        <v>69</v>
      </c>
      <c r="AK51" s="200"/>
      <c r="AL51" s="200"/>
      <c r="AM51" s="200"/>
      <c r="AN51" s="200"/>
      <c r="AO51" s="201"/>
      <c r="AP51" s="199">
        <v>70</v>
      </c>
      <c r="AQ51" s="200"/>
      <c r="AR51" s="200"/>
      <c r="AS51" s="200"/>
      <c r="AT51" s="200"/>
      <c r="AU51" s="201"/>
      <c r="AV51" s="199">
        <v>67</v>
      </c>
      <c r="AW51" s="200"/>
      <c r="AX51" s="200"/>
      <c r="AY51" s="200"/>
      <c r="AZ51" s="200"/>
      <c r="BA51" s="201"/>
      <c r="BB51" s="199">
        <v>37</v>
      </c>
      <c r="BC51" s="200"/>
      <c r="BD51" s="200"/>
      <c r="BE51" s="200"/>
      <c r="BF51" s="200"/>
      <c r="BG51" s="201"/>
      <c r="BH51" s="199">
        <f>SUM(R19:AI19)</f>
        <v>170</v>
      </c>
      <c r="BI51" s="200"/>
      <c r="BJ51" s="200"/>
      <c r="BK51" s="200"/>
      <c r="BL51" s="200"/>
      <c r="BM51" s="201"/>
      <c r="BN51" s="199">
        <f>SUM(AJ19:BY19,L51:AC51)</f>
        <v>742</v>
      </c>
      <c r="BO51" s="200"/>
      <c r="BP51" s="200"/>
      <c r="BQ51" s="200"/>
      <c r="BR51" s="200"/>
      <c r="BS51" s="201"/>
      <c r="BT51" s="199">
        <f>SUM(AD51:BG51)</f>
        <v>309</v>
      </c>
      <c r="BU51" s="200"/>
      <c r="BV51" s="200"/>
      <c r="BW51" s="200"/>
      <c r="BX51" s="200"/>
      <c r="BY51" s="201"/>
    </row>
    <row r="52" spans="2:77" s="42" customFormat="1" ht="12.75" customHeight="1">
      <c r="B52" s="76"/>
      <c r="C52" s="76"/>
      <c r="D52" s="76"/>
      <c r="E52" s="76"/>
      <c r="F52" s="76"/>
      <c r="G52" s="76"/>
      <c r="H52" s="76"/>
      <c r="I52" s="154" t="s">
        <v>322</v>
      </c>
      <c r="J52" s="154"/>
      <c r="K52" s="154"/>
      <c r="L52" s="196">
        <v>73</v>
      </c>
      <c r="M52" s="197"/>
      <c r="N52" s="197"/>
      <c r="O52" s="197"/>
      <c r="P52" s="197"/>
      <c r="Q52" s="198"/>
      <c r="R52" s="196">
        <v>105</v>
      </c>
      <c r="S52" s="197"/>
      <c r="T52" s="197"/>
      <c r="U52" s="197"/>
      <c r="V52" s="197"/>
      <c r="W52" s="198"/>
      <c r="X52" s="196">
        <v>102</v>
      </c>
      <c r="Y52" s="197"/>
      <c r="Z52" s="197"/>
      <c r="AA52" s="197"/>
      <c r="AB52" s="197"/>
      <c r="AC52" s="198"/>
      <c r="AD52" s="196">
        <v>76</v>
      </c>
      <c r="AE52" s="197"/>
      <c r="AF52" s="197"/>
      <c r="AG52" s="197"/>
      <c r="AH52" s="197"/>
      <c r="AI52" s="198"/>
      <c r="AJ52" s="196">
        <v>105</v>
      </c>
      <c r="AK52" s="197"/>
      <c r="AL52" s="197"/>
      <c r="AM52" s="197"/>
      <c r="AN52" s="197"/>
      <c r="AO52" s="198"/>
      <c r="AP52" s="196">
        <v>101</v>
      </c>
      <c r="AQ52" s="197"/>
      <c r="AR52" s="197"/>
      <c r="AS52" s="197"/>
      <c r="AT52" s="197"/>
      <c r="AU52" s="198"/>
      <c r="AV52" s="196">
        <v>92</v>
      </c>
      <c r="AW52" s="197"/>
      <c r="AX52" s="197"/>
      <c r="AY52" s="197"/>
      <c r="AZ52" s="197"/>
      <c r="BA52" s="198"/>
      <c r="BB52" s="196">
        <v>141</v>
      </c>
      <c r="BC52" s="197"/>
      <c r="BD52" s="197"/>
      <c r="BE52" s="197"/>
      <c r="BF52" s="197"/>
      <c r="BG52" s="198"/>
      <c r="BH52" s="196">
        <f>SUM(R20:AI20)</f>
        <v>157</v>
      </c>
      <c r="BI52" s="197"/>
      <c r="BJ52" s="197"/>
      <c r="BK52" s="197"/>
      <c r="BL52" s="197"/>
      <c r="BM52" s="198"/>
      <c r="BN52" s="196">
        <f>SUM(AJ20:BY20,L52:AC52)</f>
        <v>686</v>
      </c>
      <c r="BO52" s="197"/>
      <c r="BP52" s="197"/>
      <c r="BQ52" s="197"/>
      <c r="BR52" s="197"/>
      <c r="BS52" s="198"/>
      <c r="BT52" s="196">
        <f>SUM(AD52:BG52)</f>
        <v>515</v>
      </c>
      <c r="BU52" s="197"/>
      <c r="BV52" s="197"/>
      <c r="BW52" s="197"/>
      <c r="BX52" s="197"/>
      <c r="BY52" s="198"/>
    </row>
    <row r="53" spans="2:77" s="42" customFormat="1" ht="12.75" customHeight="1">
      <c r="B53" s="76"/>
      <c r="C53" s="76"/>
      <c r="D53" s="76"/>
      <c r="E53" s="76"/>
      <c r="F53" s="76"/>
      <c r="G53" s="76"/>
      <c r="H53" s="76"/>
      <c r="I53" s="76" t="s">
        <v>381</v>
      </c>
      <c r="J53" s="76"/>
      <c r="K53" s="76"/>
      <c r="L53" s="146">
        <f>SUM(L51:Q52)</f>
        <v>170</v>
      </c>
      <c r="M53" s="147"/>
      <c r="N53" s="147"/>
      <c r="O53" s="147"/>
      <c r="P53" s="147"/>
      <c r="Q53" s="148"/>
      <c r="R53" s="146">
        <f>SUM(R51:W52)</f>
        <v>199</v>
      </c>
      <c r="S53" s="147"/>
      <c r="T53" s="147"/>
      <c r="U53" s="147"/>
      <c r="V53" s="147"/>
      <c r="W53" s="148"/>
      <c r="X53" s="146">
        <f>SUM(X51:AC52)</f>
        <v>232</v>
      </c>
      <c r="Y53" s="147"/>
      <c r="Z53" s="147"/>
      <c r="AA53" s="147"/>
      <c r="AB53" s="147"/>
      <c r="AC53" s="148"/>
      <c r="AD53" s="146">
        <f>SUM(AD51:AI52)</f>
        <v>142</v>
      </c>
      <c r="AE53" s="147"/>
      <c r="AF53" s="147"/>
      <c r="AG53" s="147"/>
      <c r="AH53" s="147"/>
      <c r="AI53" s="148"/>
      <c r="AJ53" s="146">
        <f>SUM(AJ51:AO52)</f>
        <v>174</v>
      </c>
      <c r="AK53" s="147"/>
      <c r="AL53" s="147"/>
      <c r="AM53" s="147"/>
      <c r="AN53" s="147"/>
      <c r="AO53" s="148"/>
      <c r="AP53" s="146">
        <f>SUM(AP51:AU52)</f>
        <v>171</v>
      </c>
      <c r="AQ53" s="147"/>
      <c r="AR53" s="147"/>
      <c r="AS53" s="147"/>
      <c r="AT53" s="147"/>
      <c r="AU53" s="148"/>
      <c r="AV53" s="146">
        <f>SUM(AV51:BA52)</f>
        <v>159</v>
      </c>
      <c r="AW53" s="147"/>
      <c r="AX53" s="147"/>
      <c r="AY53" s="147"/>
      <c r="AZ53" s="147"/>
      <c r="BA53" s="148"/>
      <c r="BB53" s="146">
        <f>SUM(BB51:BG52)</f>
        <v>178</v>
      </c>
      <c r="BC53" s="147"/>
      <c r="BD53" s="147"/>
      <c r="BE53" s="147"/>
      <c r="BF53" s="147"/>
      <c r="BG53" s="148"/>
      <c r="BH53" s="146">
        <f>SUM(BH51:BM52)</f>
        <v>327</v>
      </c>
      <c r="BI53" s="147"/>
      <c r="BJ53" s="147"/>
      <c r="BK53" s="147"/>
      <c r="BL53" s="147"/>
      <c r="BM53" s="148"/>
      <c r="BN53" s="146">
        <f>SUM(BN51:BS52)</f>
        <v>1428</v>
      </c>
      <c r="BO53" s="147"/>
      <c r="BP53" s="147"/>
      <c r="BQ53" s="147"/>
      <c r="BR53" s="147"/>
      <c r="BS53" s="148"/>
      <c r="BT53" s="146">
        <f>SUM(BT51:BY52)</f>
        <v>824</v>
      </c>
      <c r="BU53" s="147"/>
      <c r="BV53" s="147"/>
      <c r="BW53" s="147"/>
      <c r="BX53" s="147"/>
      <c r="BY53" s="148"/>
    </row>
    <row r="54" spans="2:77" s="42" customFormat="1" ht="12.75" customHeight="1">
      <c r="B54" s="76" t="s">
        <v>4</v>
      </c>
      <c r="C54" s="76"/>
      <c r="D54" s="76"/>
      <c r="E54" s="76"/>
      <c r="F54" s="76"/>
      <c r="G54" s="76"/>
      <c r="H54" s="76"/>
      <c r="I54" s="202" t="s">
        <v>321</v>
      </c>
      <c r="J54" s="202"/>
      <c r="K54" s="202"/>
      <c r="L54" s="199">
        <v>101</v>
      </c>
      <c r="M54" s="200"/>
      <c r="N54" s="200"/>
      <c r="O54" s="200"/>
      <c r="P54" s="200"/>
      <c r="Q54" s="201"/>
      <c r="R54" s="199">
        <v>94</v>
      </c>
      <c r="S54" s="200"/>
      <c r="T54" s="200"/>
      <c r="U54" s="200"/>
      <c r="V54" s="200"/>
      <c r="W54" s="201"/>
      <c r="X54" s="199">
        <v>103</v>
      </c>
      <c r="Y54" s="200"/>
      <c r="Z54" s="200"/>
      <c r="AA54" s="200"/>
      <c r="AB54" s="200"/>
      <c r="AC54" s="201"/>
      <c r="AD54" s="199">
        <v>55</v>
      </c>
      <c r="AE54" s="200"/>
      <c r="AF54" s="200"/>
      <c r="AG54" s="200"/>
      <c r="AH54" s="200"/>
      <c r="AI54" s="201"/>
      <c r="AJ54" s="199">
        <v>63</v>
      </c>
      <c r="AK54" s="200"/>
      <c r="AL54" s="200"/>
      <c r="AM54" s="200"/>
      <c r="AN54" s="200"/>
      <c r="AO54" s="201"/>
      <c r="AP54" s="199">
        <v>68</v>
      </c>
      <c r="AQ54" s="200"/>
      <c r="AR54" s="200"/>
      <c r="AS54" s="200"/>
      <c r="AT54" s="200"/>
      <c r="AU54" s="201"/>
      <c r="AV54" s="199">
        <v>55</v>
      </c>
      <c r="AW54" s="200"/>
      <c r="AX54" s="200"/>
      <c r="AY54" s="200"/>
      <c r="AZ54" s="200"/>
      <c r="BA54" s="201"/>
      <c r="BB54" s="199">
        <v>42</v>
      </c>
      <c r="BC54" s="200"/>
      <c r="BD54" s="200"/>
      <c r="BE54" s="200"/>
      <c r="BF54" s="200"/>
      <c r="BG54" s="201"/>
      <c r="BH54" s="199">
        <f>SUM(R22:AI22)</f>
        <v>142</v>
      </c>
      <c r="BI54" s="200"/>
      <c r="BJ54" s="200"/>
      <c r="BK54" s="200"/>
      <c r="BL54" s="200"/>
      <c r="BM54" s="201"/>
      <c r="BN54" s="199">
        <f>SUM(AJ22:BY22,L54:AC54)</f>
        <v>736</v>
      </c>
      <c r="BO54" s="200"/>
      <c r="BP54" s="200"/>
      <c r="BQ54" s="200"/>
      <c r="BR54" s="200"/>
      <c r="BS54" s="201"/>
      <c r="BT54" s="199">
        <f>SUM(AD54:BG54)</f>
        <v>283</v>
      </c>
      <c r="BU54" s="200"/>
      <c r="BV54" s="200"/>
      <c r="BW54" s="200"/>
      <c r="BX54" s="200"/>
      <c r="BY54" s="201"/>
    </row>
    <row r="55" spans="2:77" s="42" customFormat="1" ht="12.75" customHeight="1">
      <c r="B55" s="76"/>
      <c r="C55" s="76"/>
      <c r="D55" s="76"/>
      <c r="E55" s="76"/>
      <c r="F55" s="76"/>
      <c r="G55" s="76"/>
      <c r="H55" s="76"/>
      <c r="I55" s="154" t="s">
        <v>322</v>
      </c>
      <c r="J55" s="154"/>
      <c r="K55" s="154"/>
      <c r="L55" s="196">
        <v>99</v>
      </c>
      <c r="M55" s="197"/>
      <c r="N55" s="197"/>
      <c r="O55" s="197"/>
      <c r="P55" s="197"/>
      <c r="Q55" s="198"/>
      <c r="R55" s="196">
        <v>79</v>
      </c>
      <c r="S55" s="197"/>
      <c r="T55" s="197"/>
      <c r="U55" s="197"/>
      <c r="V55" s="197"/>
      <c r="W55" s="198"/>
      <c r="X55" s="196">
        <v>96</v>
      </c>
      <c r="Y55" s="197"/>
      <c r="Z55" s="197"/>
      <c r="AA55" s="197"/>
      <c r="AB55" s="197"/>
      <c r="AC55" s="198"/>
      <c r="AD55" s="196">
        <v>63</v>
      </c>
      <c r="AE55" s="197"/>
      <c r="AF55" s="197"/>
      <c r="AG55" s="197"/>
      <c r="AH55" s="197"/>
      <c r="AI55" s="198"/>
      <c r="AJ55" s="196">
        <v>92</v>
      </c>
      <c r="AK55" s="197"/>
      <c r="AL55" s="197"/>
      <c r="AM55" s="197"/>
      <c r="AN55" s="197"/>
      <c r="AO55" s="198"/>
      <c r="AP55" s="196">
        <v>88</v>
      </c>
      <c r="AQ55" s="197"/>
      <c r="AR55" s="197"/>
      <c r="AS55" s="197"/>
      <c r="AT55" s="197"/>
      <c r="AU55" s="198"/>
      <c r="AV55" s="196">
        <v>94</v>
      </c>
      <c r="AW55" s="197"/>
      <c r="AX55" s="197"/>
      <c r="AY55" s="197"/>
      <c r="AZ55" s="197"/>
      <c r="BA55" s="198"/>
      <c r="BB55" s="196">
        <v>125</v>
      </c>
      <c r="BC55" s="197"/>
      <c r="BD55" s="197"/>
      <c r="BE55" s="197"/>
      <c r="BF55" s="197"/>
      <c r="BG55" s="198"/>
      <c r="BH55" s="196">
        <f>SUM(R23:AI23)</f>
        <v>135</v>
      </c>
      <c r="BI55" s="197"/>
      <c r="BJ55" s="197"/>
      <c r="BK55" s="197"/>
      <c r="BL55" s="197"/>
      <c r="BM55" s="198"/>
      <c r="BN55" s="196">
        <f>SUM(AJ23:BY23,L55:AC55)</f>
        <v>671</v>
      </c>
      <c r="BO55" s="197"/>
      <c r="BP55" s="197"/>
      <c r="BQ55" s="197"/>
      <c r="BR55" s="197"/>
      <c r="BS55" s="198"/>
      <c r="BT55" s="196">
        <f>SUM(AD55:BG55)</f>
        <v>462</v>
      </c>
      <c r="BU55" s="197"/>
      <c r="BV55" s="197"/>
      <c r="BW55" s="197"/>
      <c r="BX55" s="197"/>
      <c r="BY55" s="198"/>
    </row>
    <row r="56" spans="2:77" s="42" customFormat="1" ht="12.75" customHeight="1">
      <c r="B56" s="76"/>
      <c r="C56" s="76"/>
      <c r="D56" s="76"/>
      <c r="E56" s="76"/>
      <c r="F56" s="76"/>
      <c r="G56" s="76"/>
      <c r="H56" s="76"/>
      <c r="I56" s="76" t="s">
        <v>381</v>
      </c>
      <c r="J56" s="76"/>
      <c r="K56" s="76"/>
      <c r="L56" s="146">
        <f>SUM(L54:Q55)</f>
        <v>200</v>
      </c>
      <c r="M56" s="147"/>
      <c r="N56" s="147"/>
      <c r="O56" s="147"/>
      <c r="P56" s="147"/>
      <c r="Q56" s="148"/>
      <c r="R56" s="146">
        <f>SUM(R54:W55)</f>
        <v>173</v>
      </c>
      <c r="S56" s="147"/>
      <c r="T56" s="147"/>
      <c r="U56" s="147"/>
      <c r="V56" s="147"/>
      <c r="W56" s="148"/>
      <c r="X56" s="146">
        <f>SUM(X54:AC55)</f>
        <v>199</v>
      </c>
      <c r="Y56" s="147"/>
      <c r="Z56" s="147"/>
      <c r="AA56" s="147"/>
      <c r="AB56" s="147"/>
      <c r="AC56" s="148"/>
      <c r="AD56" s="146">
        <f>SUM(AD54:AI55)</f>
        <v>118</v>
      </c>
      <c r="AE56" s="147"/>
      <c r="AF56" s="147"/>
      <c r="AG56" s="147"/>
      <c r="AH56" s="147"/>
      <c r="AI56" s="148"/>
      <c r="AJ56" s="146">
        <f>SUM(AJ54:AO55)</f>
        <v>155</v>
      </c>
      <c r="AK56" s="147"/>
      <c r="AL56" s="147"/>
      <c r="AM56" s="147"/>
      <c r="AN56" s="147"/>
      <c r="AO56" s="148"/>
      <c r="AP56" s="146">
        <f>SUM(AP54:AU55)</f>
        <v>156</v>
      </c>
      <c r="AQ56" s="147"/>
      <c r="AR56" s="147"/>
      <c r="AS56" s="147"/>
      <c r="AT56" s="147"/>
      <c r="AU56" s="148"/>
      <c r="AV56" s="146">
        <f>SUM(AV54:BA55)</f>
        <v>149</v>
      </c>
      <c r="AW56" s="147"/>
      <c r="AX56" s="147"/>
      <c r="AY56" s="147"/>
      <c r="AZ56" s="147"/>
      <c r="BA56" s="148"/>
      <c r="BB56" s="146">
        <f>SUM(BB54:BG55)</f>
        <v>167</v>
      </c>
      <c r="BC56" s="147"/>
      <c r="BD56" s="147"/>
      <c r="BE56" s="147"/>
      <c r="BF56" s="147"/>
      <c r="BG56" s="148"/>
      <c r="BH56" s="146">
        <f>SUM(BH54:BM55)</f>
        <v>277</v>
      </c>
      <c r="BI56" s="147"/>
      <c r="BJ56" s="147"/>
      <c r="BK56" s="147"/>
      <c r="BL56" s="147"/>
      <c r="BM56" s="148"/>
      <c r="BN56" s="146">
        <f>SUM(BN54:BS55)</f>
        <v>1407</v>
      </c>
      <c r="BO56" s="147"/>
      <c r="BP56" s="147"/>
      <c r="BQ56" s="147"/>
      <c r="BR56" s="147"/>
      <c r="BS56" s="148"/>
      <c r="BT56" s="146">
        <f>SUM(BT54:BY55)</f>
        <v>745</v>
      </c>
      <c r="BU56" s="147"/>
      <c r="BV56" s="147"/>
      <c r="BW56" s="147"/>
      <c r="BX56" s="147"/>
      <c r="BY56" s="148"/>
    </row>
    <row r="57" spans="2:77" s="42" customFormat="1" ht="12.75" customHeight="1">
      <c r="B57" s="76" t="s">
        <v>2</v>
      </c>
      <c r="C57" s="76"/>
      <c r="D57" s="76"/>
      <c r="E57" s="76"/>
      <c r="F57" s="76"/>
      <c r="G57" s="76"/>
      <c r="H57" s="76"/>
      <c r="I57" s="202" t="s">
        <v>321</v>
      </c>
      <c r="J57" s="202"/>
      <c r="K57" s="202"/>
      <c r="L57" s="199">
        <v>80</v>
      </c>
      <c r="M57" s="200"/>
      <c r="N57" s="200"/>
      <c r="O57" s="200"/>
      <c r="P57" s="200"/>
      <c r="Q57" s="201"/>
      <c r="R57" s="199">
        <v>81</v>
      </c>
      <c r="S57" s="200"/>
      <c r="T57" s="200"/>
      <c r="U57" s="200"/>
      <c r="V57" s="200"/>
      <c r="W57" s="201"/>
      <c r="X57" s="199">
        <v>94</v>
      </c>
      <c r="Y57" s="200"/>
      <c r="Z57" s="200"/>
      <c r="AA57" s="200"/>
      <c r="AB57" s="200"/>
      <c r="AC57" s="201"/>
      <c r="AD57" s="199">
        <v>55</v>
      </c>
      <c r="AE57" s="200"/>
      <c r="AF57" s="200"/>
      <c r="AG57" s="200"/>
      <c r="AH57" s="200"/>
      <c r="AI57" s="201"/>
      <c r="AJ57" s="199">
        <v>62</v>
      </c>
      <c r="AK57" s="200"/>
      <c r="AL57" s="200"/>
      <c r="AM57" s="200"/>
      <c r="AN57" s="200"/>
      <c r="AO57" s="201"/>
      <c r="AP57" s="199">
        <v>62</v>
      </c>
      <c r="AQ57" s="200"/>
      <c r="AR57" s="200"/>
      <c r="AS57" s="200"/>
      <c r="AT57" s="200"/>
      <c r="AU57" s="201"/>
      <c r="AV57" s="199">
        <v>47</v>
      </c>
      <c r="AW57" s="200"/>
      <c r="AX57" s="200"/>
      <c r="AY57" s="200"/>
      <c r="AZ57" s="200"/>
      <c r="BA57" s="201"/>
      <c r="BB57" s="199">
        <v>28</v>
      </c>
      <c r="BC57" s="200"/>
      <c r="BD57" s="200"/>
      <c r="BE57" s="200"/>
      <c r="BF57" s="200"/>
      <c r="BG57" s="201"/>
      <c r="BH57" s="199">
        <f>SUM(R25:AI25)</f>
        <v>132</v>
      </c>
      <c r="BI57" s="200"/>
      <c r="BJ57" s="200"/>
      <c r="BK57" s="200"/>
      <c r="BL57" s="200"/>
      <c r="BM57" s="201"/>
      <c r="BN57" s="199">
        <f>SUM(AJ25:BY25,L57:AC57)</f>
        <v>604</v>
      </c>
      <c r="BO57" s="200"/>
      <c r="BP57" s="200"/>
      <c r="BQ57" s="200"/>
      <c r="BR57" s="200"/>
      <c r="BS57" s="201"/>
      <c r="BT57" s="199">
        <f>SUM(AD57:BG57)</f>
        <v>254</v>
      </c>
      <c r="BU57" s="200"/>
      <c r="BV57" s="200"/>
      <c r="BW57" s="200"/>
      <c r="BX57" s="200"/>
      <c r="BY57" s="201"/>
    </row>
    <row r="58" spans="2:77" s="42" customFormat="1" ht="12.75" customHeight="1">
      <c r="B58" s="76"/>
      <c r="C58" s="76"/>
      <c r="D58" s="76"/>
      <c r="E58" s="76"/>
      <c r="F58" s="76"/>
      <c r="G58" s="76"/>
      <c r="H58" s="76"/>
      <c r="I58" s="154" t="s">
        <v>322</v>
      </c>
      <c r="J58" s="154"/>
      <c r="K58" s="154"/>
      <c r="L58" s="196">
        <v>71</v>
      </c>
      <c r="M58" s="197"/>
      <c r="N58" s="197"/>
      <c r="O58" s="197"/>
      <c r="P58" s="197"/>
      <c r="Q58" s="198"/>
      <c r="R58" s="196">
        <v>94</v>
      </c>
      <c r="S58" s="197"/>
      <c r="T58" s="197"/>
      <c r="U58" s="197"/>
      <c r="V58" s="197"/>
      <c r="W58" s="198"/>
      <c r="X58" s="196">
        <v>71</v>
      </c>
      <c r="Y58" s="197"/>
      <c r="Z58" s="197"/>
      <c r="AA58" s="197"/>
      <c r="AB58" s="197"/>
      <c r="AC58" s="198"/>
      <c r="AD58" s="196">
        <v>67</v>
      </c>
      <c r="AE58" s="197"/>
      <c r="AF58" s="197"/>
      <c r="AG58" s="197"/>
      <c r="AH58" s="197"/>
      <c r="AI58" s="198"/>
      <c r="AJ58" s="196">
        <v>63</v>
      </c>
      <c r="AK58" s="197"/>
      <c r="AL58" s="197"/>
      <c r="AM58" s="197"/>
      <c r="AN58" s="197"/>
      <c r="AO58" s="198"/>
      <c r="AP58" s="196">
        <v>73</v>
      </c>
      <c r="AQ58" s="197"/>
      <c r="AR58" s="197"/>
      <c r="AS58" s="197"/>
      <c r="AT58" s="197"/>
      <c r="AU58" s="198"/>
      <c r="AV58" s="196">
        <v>77</v>
      </c>
      <c r="AW58" s="197"/>
      <c r="AX58" s="197"/>
      <c r="AY58" s="197"/>
      <c r="AZ58" s="197"/>
      <c r="BA58" s="198"/>
      <c r="BB58" s="196">
        <v>87</v>
      </c>
      <c r="BC58" s="197"/>
      <c r="BD58" s="197"/>
      <c r="BE58" s="197"/>
      <c r="BF58" s="197"/>
      <c r="BG58" s="198"/>
      <c r="BH58" s="196">
        <f>SUM(R26:AI26)</f>
        <v>113</v>
      </c>
      <c r="BI58" s="197"/>
      <c r="BJ58" s="197"/>
      <c r="BK58" s="197"/>
      <c r="BL58" s="197"/>
      <c r="BM58" s="198"/>
      <c r="BN58" s="196">
        <f>SUM(AJ26:BY26,L58:AC58)</f>
        <v>589</v>
      </c>
      <c r="BO58" s="197"/>
      <c r="BP58" s="197"/>
      <c r="BQ58" s="197"/>
      <c r="BR58" s="197"/>
      <c r="BS58" s="198"/>
      <c r="BT58" s="196">
        <f>SUM(AD58:BG58)</f>
        <v>367</v>
      </c>
      <c r="BU58" s="197"/>
      <c r="BV58" s="197"/>
      <c r="BW58" s="197"/>
      <c r="BX58" s="197"/>
      <c r="BY58" s="198"/>
    </row>
    <row r="59" spans="2:77" s="42" customFormat="1" ht="12.75" customHeight="1">
      <c r="B59" s="76"/>
      <c r="C59" s="76"/>
      <c r="D59" s="76"/>
      <c r="E59" s="76"/>
      <c r="F59" s="76"/>
      <c r="G59" s="76"/>
      <c r="H59" s="76"/>
      <c r="I59" s="76" t="s">
        <v>381</v>
      </c>
      <c r="J59" s="76"/>
      <c r="K59" s="76"/>
      <c r="L59" s="146">
        <f>SUM(L57:Q58)</f>
        <v>151</v>
      </c>
      <c r="M59" s="147"/>
      <c r="N59" s="147"/>
      <c r="O59" s="147"/>
      <c r="P59" s="147"/>
      <c r="Q59" s="148"/>
      <c r="R59" s="146">
        <f>SUM(R57:W58)</f>
        <v>175</v>
      </c>
      <c r="S59" s="147"/>
      <c r="T59" s="147"/>
      <c r="U59" s="147"/>
      <c r="V59" s="147"/>
      <c r="W59" s="148"/>
      <c r="X59" s="146">
        <f>SUM(X57:AC58)</f>
        <v>165</v>
      </c>
      <c r="Y59" s="147"/>
      <c r="Z59" s="147"/>
      <c r="AA59" s="147"/>
      <c r="AB59" s="147"/>
      <c r="AC59" s="148"/>
      <c r="AD59" s="146">
        <f>SUM(AD57:AI58)</f>
        <v>122</v>
      </c>
      <c r="AE59" s="147"/>
      <c r="AF59" s="147"/>
      <c r="AG59" s="147"/>
      <c r="AH59" s="147"/>
      <c r="AI59" s="148"/>
      <c r="AJ59" s="146">
        <f>SUM(AJ57:AO58)</f>
        <v>125</v>
      </c>
      <c r="AK59" s="147"/>
      <c r="AL59" s="147"/>
      <c r="AM59" s="147"/>
      <c r="AN59" s="147"/>
      <c r="AO59" s="148"/>
      <c r="AP59" s="146">
        <f>SUM(AP57:AU58)</f>
        <v>135</v>
      </c>
      <c r="AQ59" s="147"/>
      <c r="AR59" s="147"/>
      <c r="AS59" s="147"/>
      <c r="AT59" s="147"/>
      <c r="AU59" s="148"/>
      <c r="AV59" s="146">
        <f>SUM(AV57:BA58)</f>
        <v>124</v>
      </c>
      <c r="AW59" s="147"/>
      <c r="AX59" s="147"/>
      <c r="AY59" s="147"/>
      <c r="AZ59" s="147"/>
      <c r="BA59" s="148"/>
      <c r="BB59" s="146">
        <f>SUM(BB57:BG58)</f>
        <v>115</v>
      </c>
      <c r="BC59" s="147"/>
      <c r="BD59" s="147"/>
      <c r="BE59" s="147"/>
      <c r="BF59" s="147"/>
      <c r="BG59" s="148"/>
      <c r="BH59" s="146">
        <f>SUM(BH57:BM58)</f>
        <v>245</v>
      </c>
      <c r="BI59" s="147"/>
      <c r="BJ59" s="147"/>
      <c r="BK59" s="147"/>
      <c r="BL59" s="147"/>
      <c r="BM59" s="148"/>
      <c r="BN59" s="146">
        <f>SUM(BN57:BS58)</f>
        <v>1193</v>
      </c>
      <c r="BO59" s="147"/>
      <c r="BP59" s="147"/>
      <c r="BQ59" s="147"/>
      <c r="BR59" s="147"/>
      <c r="BS59" s="148"/>
      <c r="BT59" s="146">
        <f>SUM(BT57:BY58)</f>
        <v>621</v>
      </c>
      <c r="BU59" s="147"/>
      <c r="BV59" s="147"/>
      <c r="BW59" s="147"/>
      <c r="BX59" s="147"/>
      <c r="BY59" s="148"/>
    </row>
    <row r="60" spans="2:77" s="42" customFormat="1" ht="12.75" customHeight="1">
      <c r="B60" s="76" t="s">
        <v>5</v>
      </c>
      <c r="C60" s="76"/>
      <c r="D60" s="76"/>
      <c r="E60" s="76"/>
      <c r="F60" s="76"/>
      <c r="G60" s="76"/>
      <c r="H60" s="76"/>
      <c r="I60" s="202" t="s">
        <v>321</v>
      </c>
      <c r="J60" s="202"/>
      <c r="K60" s="202"/>
      <c r="L60" s="199">
        <v>311</v>
      </c>
      <c r="M60" s="200"/>
      <c r="N60" s="200"/>
      <c r="O60" s="200"/>
      <c r="P60" s="200"/>
      <c r="Q60" s="201"/>
      <c r="R60" s="199">
        <v>353</v>
      </c>
      <c r="S60" s="200"/>
      <c r="T60" s="200"/>
      <c r="U60" s="200"/>
      <c r="V60" s="200"/>
      <c r="W60" s="201"/>
      <c r="X60" s="199">
        <v>422</v>
      </c>
      <c r="Y60" s="200"/>
      <c r="Z60" s="200"/>
      <c r="AA60" s="200"/>
      <c r="AB60" s="200"/>
      <c r="AC60" s="201"/>
      <c r="AD60" s="199">
        <v>271</v>
      </c>
      <c r="AE60" s="200"/>
      <c r="AF60" s="200"/>
      <c r="AG60" s="200"/>
      <c r="AH60" s="200"/>
      <c r="AI60" s="201"/>
      <c r="AJ60" s="199">
        <v>222</v>
      </c>
      <c r="AK60" s="200"/>
      <c r="AL60" s="200"/>
      <c r="AM60" s="200"/>
      <c r="AN60" s="200"/>
      <c r="AO60" s="201"/>
      <c r="AP60" s="199">
        <v>226</v>
      </c>
      <c r="AQ60" s="200"/>
      <c r="AR60" s="200"/>
      <c r="AS60" s="200"/>
      <c r="AT60" s="200"/>
      <c r="AU60" s="201"/>
      <c r="AV60" s="199">
        <v>155</v>
      </c>
      <c r="AW60" s="200"/>
      <c r="AX60" s="200"/>
      <c r="AY60" s="200"/>
      <c r="AZ60" s="200"/>
      <c r="BA60" s="201"/>
      <c r="BB60" s="199">
        <v>118</v>
      </c>
      <c r="BC60" s="200"/>
      <c r="BD60" s="200"/>
      <c r="BE60" s="200"/>
      <c r="BF60" s="200"/>
      <c r="BG60" s="201"/>
      <c r="BH60" s="199">
        <f>SUM(R28:AI28)</f>
        <v>641</v>
      </c>
      <c r="BI60" s="200"/>
      <c r="BJ60" s="200"/>
      <c r="BK60" s="200"/>
      <c r="BL60" s="200"/>
      <c r="BM60" s="201"/>
      <c r="BN60" s="199">
        <f>SUM(AJ28:BY28,L60:AC60)</f>
        <v>2717</v>
      </c>
      <c r="BO60" s="200"/>
      <c r="BP60" s="200"/>
      <c r="BQ60" s="200"/>
      <c r="BR60" s="200"/>
      <c r="BS60" s="201"/>
      <c r="BT60" s="199">
        <f>SUM(AD60:BG60)</f>
        <v>992</v>
      </c>
      <c r="BU60" s="200"/>
      <c r="BV60" s="200"/>
      <c r="BW60" s="200"/>
      <c r="BX60" s="200"/>
      <c r="BY60" s="201"/>
    </row>
    <row r="61" spans="2:77" s="42" customFormat="1" ht="12.75" customHeight="1">
      <c r="B61" s="76"/>
      <c r="C61" s="76"/>
      <c r="D61" s="76"/>
      <c r="E61" s="76"/>
      <c r="F61" s="76"/>
      <c r="G61" s="76"/>
      <c r="H61" s="76"/>
      <c r="I61" s="154" t="s">
        <v>322</v>
      </c>
      <c r="J61" s="154"/>
      <c r="K61" s="154"/>
      <c r="L61" s="196">
        <v>285</v>
      </c>
      <c r="M61" s="197"/>
      <c r="N61" s="197"/>
      <c r="O61" s="197"/>
      <c r="P61" s="197"/>
      <c r="Q61" s="198"/>
      <c r="R61" s="196">
        <v>348</v>
      </c>
      <c r="S61" s="197"/>
      <c r="T61" s="197"/>
      <c r="U61" s="197"/>
      <c r="V61" s="197"/>
      <c r="W61" s="198"/>
      <c r="X61" s="196">
        <v>399</v>
      </c>
      <c r="Y61" s="197"/>
      <c r="Z61" s="197"/>
      <c r="AA61" s="197"/>
      <c r="AB61" s="197"/>
      <c r="AC61" s="198"/>
      <c r="AD61" s="196">
        <v>290</v>
      </c>
      <c r="AE61" s="197"/>
      <c r="AF61" s="197"/>
      <c r="AG61" s="197"/>
      <c r="AH61" s="197"/>
      <c r="AI61" s="198"/>
      <c r="AJ61" s="196">
        <v>287</v>
      </c>
      <c r="AK61" s="197"/>
      <c r="AL61" s="197"/>
      <c r="AM61" s="197"/>
      <c r="AN61" s="197"/>
      <c r="AO61" s="198"/>
      <c r="AP61" s="196">
        <v>320</v>
      </c>
      <c r="AQ61" s="197"/>
      <c r="AR61" s="197"/>
      <c r="AS61" s="197"/>
      <c r="AT61" s="197"/>
      <c r="AU61" s="198"/>
      <c r="AV61" s="196">
        <v>277</v>
      </c>
      <c r="AW61" s="197"/>
      <c r="AX61" s="197"/>
      <c r="AY61" s="197"/>
      <c r="AZ61" s="197"/>
      <c r="BA61" s="198"/>
      <c r="BB61" s="196">
        <v>335</v>
      </c>
      <c r="BC61" s="197"/>
      <c r="BD61" s="197"/>
      <c r="BE61" s="197"/>
      <c r="BF61" s="197"/>
      <c r="BG61" s="198"/>
      <c r="BH61" s="196">
        <f>SUM(R29:AI29)</f>
        <v>639</v>
      </c>
      <c r="BI61" s="197"/>
      <c r="BJ61" s="197"/>
      <c r="BK61" s="197"/>
      <c r="BL61" s="197"/>
      <c r="BM61" s="198"/>
      <c r="BN61" s="196">
        <f>SUM(AJ29:BY29,L61:AC61)</f>
        <v>2670</v>
      </c>
      <c r="BO61" s="197"/>
      <c r="BP61" s="197"/>
      <c r="BQ61" s="197"/>
      <c r="BR61" s="197"/>
      <c r="BS61" s="198"/>
      <c r="BT61" s="196">
        <f>SUM(AD61:BG61)</f>
        <v>1509</v>
      </c>
      <c r="BU61" s="197"/>
      <c r="BV61" s="197"/>
      <c r="BW61" s="197"/>
      <c r="BX61" s="197"/>
      <c r="BY61" s="198"/>
    </row>
    <row r="62" spans="2:77" s="42" customFormat="1" ht="12.75" customHeight="1">
      <c r="B62" s="76"/>
      <c r="C62" s="76"/>
      <c r="D62" s="76"/>
      <c r="E62" s="76"/>
      <c r="F62" s="76"/>
      <c r="G62" s="76"/>
      <c r="H62" s="76"/>
      <c r="I62" s="76" t="s">
        <v>381</v>
      </c>
      <c r="J62" s="76"/>
      <c r="K62" s="76"/>
      <c r="L62" s="146">
        <f>SUM(L60:Q61)</f>
        <v>596</v>
      </c>
      <c r="M62" s="147"/>
      <c r="N62" s="147"/>
      <c r="O62" s="147"/>
      <c r="P62" s="147"/>
      <c r="Q62" s="148"/>
      <c r="R62" s="146">
        <f>SUM(R60:W61)</f>
        <v>701</v>
      </c>
      <c r="S62" s="147"/>
      <c r="T62" s="147"/>
      <c r="U62" s="147"/>
      <c r="V62" s="147"/>
      <c r="W62" s="148"/>
      <c r="X62" s="146">
        <f>SUM(X60:AC61)</f>
        <v>821</v>
      </c>
      <c r="Y62" s="147"/>
      <c r="Z62" s="147"/>
      <c r="AA62" s="147"/>
      <c r="AB62" s="147"/>
      <c r="AC62" s="148"/>
      <c r="AD62" s="146">
        <f>SUM(AD60:AI61)</f>
        <v>561</v>
      </c>
      <c r="AE62" s="147"/>
      <c r="AF62" s="147"/>
      <c r="AG62" s="147"/>
      <c r="AH62" s="147"/>
      <c r="AI62" s="148"/>
      <c r="AJ62" s="146">
        <f>SUM(AJ60:AO61)</f>
        <v>509</v>
      </c>
      <c r="AK62" s="147"/>
      <c r="AL62" s="147"/>
      <c r="AM62" s="147"/>
      <c r="AN62" s="147"/>
      <c r="AO62" s="148"/>
      <c r="AP62" s="146">
        <f>SUM(AP60:AU61)</f>
        <v>546</v>
      </c>
      <c r="AQ62" s="147"/>
      <c r="AR62" s="147"/>
      <c r="AS62" s="147"/>
      <c r="AT62" s="147"/>
      <c r="AU62" s="148"/>
      <c r="AV62" s="146">
        <f>SUM(AV60:BA61)</f>
        <v>432</v>
      </c>
      <c r="AW62" s="147"/>
      <c r="AX62" s="147"/>
      <c r="AY62" s="147"/>
      <c r="AZ62" s="147"/>
      <c r="BA62" s="148"/>
      <c r="BB62" s="146">
        <f>SUM(BB60:BG61)</f>
        <v>453</v>
      </c>
      <c r="BC62" s="147"/>
      <c r="BD62" s="147"/>
      <c r="BE62" s="147"/>
      <c r="BF62" s="147"/>
      <c r="BG62" s="148"/>
      <c r="BH62" s="146">
        <f>SUM(BH60:BM61)</f>
        <v>1280</v>
      </c>
      <c r="BI62" s="147"/>
      <c r="BJ62" s="147"/>
      <c r="BK62" s="147"/>
      <c r="BL62" s="147"/>
      <c r="BM62" s="148"/>
      <c r="BN62" s="146">
        <f>SUM(BN60:BS61)</f>
        <v>5387</v>
      </c>
      <c r="BO62" s="147"/>
      <c r="BP62" s="147"/>
      <c r="BQ62" s="147"/>
      <c r="BR62" s="147"/>
      <c r="BS62" s="148"/>
      <c r="BT62" s="146">
        <f>SUM(BT60:BY61)</f>
        <v>2501</v>
      </c>
      <c r="BU62" s="147"/>
      <c r="BV62" s="147"/>
      <c r="BW62" s="147"/>
      <c r="BX62" s="147"/>
      <c r="BY62" s="148"/>
    </row>
    <row r="63" spans="2:77" s="42" customFormat="1" ht="12.75" customHeight="1">
      <c r="B63" s="76" t="s">
        <v>6</v>
      </c>
      <c r="C63" s="76"/>
      <c r="D63" s="76"/>
      <c r="E63" s="76"/>
      <c r="F63" s="76"/>
      <c r="G63" s="76"/>
      <c r="H63" s="76"/>
      <c r="I63" s="202" t="s">
        <v>321</v>
      </c>
      <c r="J63" s="202"/>
      <c r="K63" s="202"/>
      <c r="L63" s="199">
        <v>246</v>
      </c>
      <c r="M63" s="200"/>
      <c r="N63" s="200"/>
      <c r="O63" s="200"/>
      <c r="P63" s="200"/>
      <c r="Q63" s="201"/>
      <c r="R63" s="199">
        <v>319</v>
      </c>
      <c r="S63" s="200"/>
      <c r="T63" s="200"/>
      <c r="U63" s="200"/>
      <c r="V63" s="200"/>
      <c r="W63" s="201"/>
      <c r="X63" s="199">
        <v>362</v>
      </c>
      <c r="Y63" s="200"/>
      <c r="Z63" s="200"/>
      <c r="AA63" s="200"/>
      <c r="AB63" s="200"/>
      <c r="AC63" s="201"/>
      <c r="AD63" s="199">
        <v>236</v>
      </c>
      <c r="AE63" s="200"/>
      <c r="AF63" s="200"/>
      <c r="AG63" s="200"/>
      <c r="AH63" s="200"/>
      <c r="AI63" s="201"/>
      <c r="AJ63" s="199">
        <v>203</v>
      </c>
      <c r="AK63" s="200"/>
      <c r="AL63" s="200"/>
      <c r="AM63" s="200"/>
      <c r="AN63" s="200"/>
      <c r="AO63" s="201"/>
      <c r="AP63" s="199">
        <v>171</v>
      </c>
      <c r="AQ63" s="200"/>
      <c r="AR63" s="200"/>
      <c r="AS63" s="200"/>
      <c r="AT63" s="200"/>
      <c r="AU63" s="201"/>
      <c r="AV63" s="199">
        <v>131</v>
      </c>
      <c r="AW63" s="200"/>
      <c r="AX63" s="200"/>
      <c r="AY63" s="200"/>
      <c r="AZ63" s="200"/>
      <c r="BA63" s="201"/>
      <c r="BB63" s="199">
        <v>114</v>
      </c>
      <c r="BC63" s="200"/>
      <c r="BD63" s="200"/>
      <c r="BE63" s="200"/>
      <c r="BF63" s="200"/>
      <c r="BG63" s="201"/>
      <c r="BH63" s="199">
        <f>SUM(R31:AI31)</f>
        <v>538</v>
      </c>
      <c r="BI63" s="200"/>
      <c r="BJ63" s="200"/>
      <c r="BK63" s="200"/>
      <c r="BL63" s="200"/>
      <c r="BM63" s="201"/>
      <c r="BN63" s="199">
        <f>SUM(AJ31:BY31,L63:AC63)</f>
        <v>2368</v>
      </c>
      <c r="BO63" s="200"/>
      <c r="BP63" s="200"/>
      <c r="BQ63" s="200"/>
      <c r="BR63" s="200"/>
      <c r="BS63" s="201"/>
      <c r="BT63" s="199">
        <f>SUM(AD63:BG63)</f>
        <v>855</v>
      </c>
      <c r="BU63" s="200"/>
      <c r="BV63" s="200"/>
      <c r="BW63" s="200"/>
      <c r="BX63" s="200"/>
      <c r="BY63" s="201"/>
    </row>
    <row r="64" spans="2:77" s="42" customFormat="1" ht="12.75" customHeight="1">
      <c r="B64" s="76"/>
      <c r="C64" s="76"/>
      <c r="D64" s="76"/>
      <c r="E64" s="76"/>
      <c r="F64" s="76"/>
      <c r="G64" s="76"/>
      <c r="H64" s="76"/>
      <c r="I64" s="154" t="s">
        <v>322</v>
      </c>
      <c r="J64" s="154"/>
      <c r="K64" s="154"/>
      <c r="L64" s="196">
        <v>287</v>
      </c>
      <c r="M64" s="197"/>
      <c r="N64" s="197"/>
      <c r="O64" s="197"/>
      <c r="P64" s="197"/>
      <c r="Q64" s="198"/>
      <c r="R64" s="196">
        <v>309</v>
      </c>
      <c r="S64" s="197"/>
      <c r="T64" s="197"/>
      <c r="U64" s="197"/>
      <c r="V64" s="197"/>
      <c r="W64" s="198"/>
      <c r="X64" s="196">
        <v>392</v>
      </c>
      <c r="Y64" s="197"/>
      <c r="Z64" s="197"/>
      <c r="AA64" s="197"/>
      <c r="AB64" s="197"/>
      <c r="AC64" s="198"/>
      <c r="AD64" s="196">
        <v>260</v>
      </c>
      <c r="AE64" s="197"/>
      <c r="AF64" s="197"/>
      <c r="AG64" s="197"/>
      <c r="AH64" s="197"/>
      <c r="AI64" s="198"/>
      <c r="AJ64" s="196">
        <v>241</v>
      </c>
      <c r="AK64" s="197"/>
      <c r="AL64" s="197"/>
      <c r="AM64" s="197"/>
      <c r="AN64" s="197"/>
      <c r="AO64" s="198"/>
      <c r="AP64" s="196">
        <v>253</v>
      </c>
      <c r="AQ64" s="197"/>
      <c r="AR64" s="197"/>
      <c r="AS64" s="197"/>
      <c r="AT64" s="197"/>
      <c r="AU64" s="198"/>
      <c r="AV64" s="196">
        <v>249</v>
      </c>
      <c r="AW64" s="197"/>
      <c r="AX64" s="197"/>
      <c r="AY64" s="197"/>
      <c r="AZ64" s="197"/>
      <c r="BA64" s="198"/>
      <c r="BB64" s="196">
        <v>333</v>
      </c>
      <c r="BC64" s="197"/>
      <c r="BD64" s="197"/>
      <c r="BE64" s="197"/>
      <c r="BF64" s="197"/>
      <c r="BG64" s="198"/>
      <c r="BH64" s="196">
        <f>SUM(R32:AI32)</f>
        <v>505</v>
      </c>
      <c r="BI64" s="197"/>
      <c r="BJ64" s="197"/>
      <c r="BK64" s="197"/>
      <c r="BL64" s="197"/>
      <c r="BM64" s="198"/>
      <c r="BN64" s="196">
        <f>SUM(AJ32:BY32,L64:AC64)</f>
        <v>2469</v>
      </c>
      <c r="BO64" s="197"/>
      <c r="BP64" s="197"/>
      <c r="BQ64" s="197"/>
      <c r="BR64" s="197"/>
      <c r="BS64" s="198"/>
      <c r="BT64" s="196">
        <f>SUM(AD64:BG64)</f>
        <v>1336</v>
      </c>
      <c r="BU64" s="197"/>
      <c r="BV64" s="197"/>
      <c r="BW64" s="197"/>
      <c r="BX64" s="197"/>
      <c r="BY64" s="198"/>
    </row>
    <row r="65" spans="2:77" s="42" customFormat="1" ht="12.75" customHeight="1">
      <c r="B65" s="76"/>
      <c r="C65" s="76"/>
      <c r="D65" s="76"/>
      <c r="E65" s="76"/>
      <c r="F65" s="76"/>
      <c r="G65" s="76"/>
      <c r="H65" s="76"/>
      <c r="I65" s="76" t="s">
        <v>381</v>
      </c>
      <c r="J65" s="76"/>
      <c r="K65" s="76"/>
      <c r="L65" s="146">
        <f>SUM(L63:Q64)</f>
        <v>533</v>
      </c>
      <c r="M65" s="147"/>
      <c r="N65" s="147"/>
      <c r="O65" s="147"/>
      <c r="P65" s="147"/>
      <c r="Q65" s="148"/>
      <c r="R65" s="146">
        <f>SUM(R63:W64)</f>
        <v>628</v>
      </c>
      <c r="S65" s="147"/>
      <c r="T65" s="147"/>
      <c r="U65" s="147"/>
      <c r="V65" s="147"/>
      <c r="W65" s="148"/>
      <c r="X65" s="146">
        <f>SUM(X63:AC64)</f>
        <v>754</v>
      </c>
      <c r="Y65" s="147"/>
      <c r="Z65" s="147"/>
      <c r="AA65" s="147"/>
      <c r="AB65" s="147"/>
      <c r="AC65" s="148"/>
      <c r="AD65" s="146">
        <f>SUM(AD63:AI64)</f>
        <v>496</v>
      </c>
      <c r="AE65" s="147"/>
      <c r="AF65" s="147"/>
      <c r="AG65" s="147"/>
      <c r="AH65" s="147"/>
      <c r="AI65" s="148"/>
      <c r="AJ65" s="146">
        <f>SUM(AJ63:AO64)</f>
        <v>444</v>
      </c>
      <c r="AK65" s="147"/>
      <c r="AL65" s="147"/>
      <c r="AM65" s="147"/>
      <c r="AN65" s="147"/>
      <c r="AO65" s="148"/>
      <c r="AP65" s="146">
        <f>SUM(AP63:AU64)</f>
        <v>424</v>
      </c>
      <c r="AQ65" s="147"/>
      <c r="AR65" s="147"/>
      <c r="AS65" s="147"/>
      <c r="AT65" s="147"/>
      <c r="AU65" s="148"/>
      <c r="AV65" s="146">
        <f>SUM(AV63:BA64)</f>
        <v>380</v>
      </c>
      <c r="AW65" s="147"/>
      <c r="AX65" s="147"/>
      <c r="AY65" s="147"/>
      <c r="AZ65" s="147"/>
      <c r="BA65" s="148"/>
      <c r="BB65" s="146">
        <f>SUM(BB63:BG64)</f>
        <v>447</v>
      </c>
      <c r="BC65" s="147"/>
      <c r="BD65" s="147"/>
      <c r="BE65" s="147"/>
      <c r="BF65" s="147"/>
      <c r="BG65" s="148"/>
      <c r="BH65" s="146">
        <f>SUM(BH63:BM64)</f>
        <v>1043</v>
      </c>
      <c r="BI65" s="147"/>
      <c r="BJ65" s="147"/>
      <c r="BK65" s="147"/>
      <c r="BL65" s="147"/>
      <c r="BM65" s="148"/>
      <c r="BN65" s="146">
        <f>SUM(BN63:BS64)</f>
        <v>4837</v>
      </c>
      <c r="BO65" s="147"/>
      <c r="BP65" s="147"/>
      <c r="BQ65" s="147"/>
      <c r="BR65" s="147"/>
      <c r="BS65" s="148"/>
      <c r="BT65" s="146">
        <f>SUM(BT63:BY64)</f>
        <v>2191</v>
      </c>
      <c r="BU65" s="147"/>
      <c r="BV65" s="147"/>
      <c r="BW65" s="147"/>
      <c r="BX65" s="147"/>
      <c r="BY65" s="148"/>
    </row>
    <row r="66" s="42" customFormat="1" ht="12.75" customHeight="1"/>
    <row r="67" s="42" customFormat="1" ht="12.75" customHeight="1"/>
    <row r="68" s="42" customFormat="1" ht="12.75" customHeight="1"/>
    <row r="69" s="42" customFormat="1" ht="12.75" customHeight="1"/>
    <row r="70" s="42" customFormat="1" ht="12.75" customHeight="1"/>
    <row r="71" s="42" customFormat="1" ht="12.75" customHeight="1"/>
    <row r="72" s="42" customFormat="1" ht="12.75" customHeight="1"/>
    <row r="73" s="42" customFormat="1" ht="12.75" customHeight="1"/>
    <row r="74" s="42" customFormat="1" ht="12.75" customHeight="1"/>
    <row r="75" s="42" customFormat="1" ht="12.75" customHeight="1"/>
    <row r="76" s="42" customFormat="1" ht="12.75" customHeight="1"/>
    <row r="77" s="42" customFormat="1" ht="12.75" customHeight="1"/>
    <row r="78" s="42" customFormat="1" ht="12.75" customHeight="1"/>
    <row r="79" s="42" customFormat="1" ht="12.75" customHeight="1"/>
    <row r="80" s="42" customFormat="1" ht="12.75" customHeight="1"/>
    <row r="81" s="42" customFormat="1" ht="12.75" customHeight="1"/>
    <row r="82" s="42" customFormat="1" ht="12.75" customHeight="1"/>
    <row r="83" s="42" customFormat="1" ht="12.75" customHeight="1"/>
    <row r="84" s="42" customFormat="1" ht="12.75" customHeight="1"/>
    <row r="85" spans="2:9" s="42" customFormat="1" ht="12.75" customHeight="1">
      <c r="B85" s="39"/>
      <c r="C85" s="39"/>
      <c r="D85" s="39"/>
      <c r="E85" s="39"/>
      <c r="F85" s="39"/>
      <c r="G85" s="39"/>
      <c r="H85" s="39"/>
      <c r="I85" s="39"/>
    </row>
  </sheetData>
  <sheetProtection/>
  <mergeCells count="764">
    <mergeCell ref="L31:Q31"/>
    <mergeCell ref="L32:Q32"/>
    <mergeCell ref="L33:Q33"/>
    <mergeCell ref="L25:Q25"/>
    <mergeCell ref="L26:Q26"/>
    <mergeCell ref="L27:Q27"/>
    <mergeCell ref="L28:Q28"/>
    <mergeCell ref="L29:Q29"/>
    <mergeCell ref="L30:Q30"/>
    <mergeCell ref="AJ65:AO65"/>
    <mergeCell ref="AP65:AU65"/>
    <mergeCell ref="BT65:BY65"/>
    <mergeCell ref="AV65:BA65"/>
    <mergeCell ref="BB65:BG65"/>
    <mergeCell ref="BH65:BM65"/>
    <mergeCell ref="BN65:BS65"/>
    <mergeCell ref="I20:K20"/>
    <mergeCell ref="I15:K15"/>
    <mergeCell ref="B63:H65"/>
    <mergeCell ref="I65:K65"/>
    <mergeCell ref="L65:Q65"/>
    <mergeCell ref="R65:W65"/>
    <mergeCell ref="R33:W33"/>
    <mergeCell ref="B13:H15"/>
    <mergeCell ref="B16:H18"/>
    <mergeCell ref="I16:K16"/>
    <mergeCell ref="X65:AC65"/>
    <mergeCell ref="AD65:AI65"/>
    <mergeCell ref="B35:K35"/>
    <mergeCell ref="X15:AC15"/>
    <mergeCell ref="B36:H38"/>
    <mergeCell ref="I17:K17"/>
    <mergeCell ref="X20:AC20"/>
    <mergeCell ref="X21:AC21"/>
    <mergeCell ref="X22:AC22"/>
    <mergeCell ref="X23:AC23"/>
    <mergeCell ref="I14:K14"/>
    <mergeCell ref="R9:W9"/>
    <mergeCell ref="R10:W10"/>
    <mergeCell ref="R11:W11"/>
    <mergeCell ref="R12:W12"/>
    <mergeCell ref="R13:W13"/>
    <mergeCell ref="I13:K13"/>
    <mergeCell ref="L14:Q14"/>
    <mergeCell ref="X8:AC8"/>
    <mergeCell ref="X7:AC7"/>
    <mergeCell ref="X14:AC14"/>
    <mergeCell ref="X16:AC16"/>
    <mergeCell ref="X17:AC17"/>
    <mergeCell ref="X18:AC18"/>
    <mergeCell ref="X12:AC12"/>
    <mergeCell ref="X19:AC19"/>
    <mergeCell ref="X9:AC9"/>
    <mergeCell ref="X10:AC10"/>
    <mergeCell ref="X11:AC11"/>
    <mergeCell ref="X25:AC25"/>
    <mergeCell ref="I8:K8"/>
    <mergeCell ref="I23:K23"/>
    <mergeCell ref="I24:K24"/>
    <mergeCell ref="L15:Q15"/>
    <mergeCell ref="L16:Q16"/>
    <mergeCell ref="X26:AC26"/>
    <mergeCell ref="X27:AC27"/>
    <mergeCell ref="X28:AC28"/>
    <mergeCell ref="R26:W26"/>
    <mergeCell ref="R27:W27"/>
    <mergeCell ref="I11:K11"/>
    <mergeCell ref="I12:K12"/>
    <mergeCell ref="X13:AC13"/>
    <mergeCell ref="I18:K18"/>
    <mergeCell ref="I21:K21"/>
    <mergeCell ref="X30:AC30"/>
    <mergeCell ref="R14:W14"/>
    <mergeCell ref="R15:W15"/>
    <mergeCell ref="R16:W16"/>
    <mergeCell ref="R17:W17"/>
    <mergeCell ref="R22:W22"/>
    <mergeCell ref="R23:W23"/>
    <mergeCell ref="R24:W24"/>
    <mergeCell ref="R25:W25"/>
    <mergeCell ref="X24:AC24"/>
    <mergeCell ref="B4:H6"/>
    <mergeCell ref="I5:K5"/>
    <mergeCell ref="I4:K4"/>
    <mergeCell ref="X31:AC31"/>
    <mergeCell ref="X32:AC32"/>
    <mergeCell ref="X33:AC33"/>
    <mergeCell ref="R18:W18"/>
    <mergeCell ref="R19:W19"/>
    <mergeCell ref="R20:W20"/>
    <mergeCell ref="R21:W21"/>
    <mergeCell ref="I6:K6"/>
    <mergeCell ref="R28:W28"/>
    <mergeCell ref="R29:W29"/>
    <mergeCell ref="R30:W30"/>
    <mergeCell ref="R31:W31"/>
    <mergeCell ref="R32:W32"/>
    <mergeCell ref="R6:W6"/>
    <mergeCell ref="L6:Q6"/>
    <mergeCell ref="L7:Q7"/>
    <mergeCell ref="L8:Q8"/>
    <mergeCell ref="B3:K3"/>
    <mergeCell ref="L3:Q3"/>
    <mergeCell ref="R3:W3"/>
    <mergeCell ref="X3:AC3"/>
    <mergeCell ref="AD3:AI3"/>
    <mergeCell ref="AJ3:AO3"/>
    <mergeCell ref="AP3:AU3"/>
    <mergeCell ref="AV3:BA3"/>
    <mergeCell ref="BB3:BG3"/>
    <mergeCell ref="BH3:BM3"/>
    <mergeCell ref="BN3:BS3"/>
    <mergeCell ref="BT3:BY3"/>
    <mergeCell ref="B7:H9"/>
    <mergeCell ref="I7:K7"/>
    <mergeCell ref="R4:W4"/>
    <mergeCell ref="R5:W5"/>
    <mergeCell ref="X4:AC4"/>
    <mergeCell ref="AD4:AI4"/>
    <mergeCell ref="I9:K9"/>
    <mergeCell ref="X6:AC6"/>
    <mergeCell ref="AD6:AI6"/>
    <mergeCell ref="AD7:AI7"/>
    <mergeCell ref="AJ4:AO4"/>
    <mergeCell ref="AP4:AU4"/>
    <mergeCell ref="AV4:BA4"/>
    <mergeCell ref="BB4:BG4"/>
    <mergeCell ref="X5:AC5"/>
    <mergeCell ref="AD5:AI5"/>
    <mergeCell ref="AJ5:AO5"/>
    <mergeCell ref="AP5:AU5"/>
    <mergeCell ref="B10:H12"/>
    <mergeCell ref="I10:K10"/>
    <mergeCell ref="BH4:BM4"/>
    <mergeCell ref="BN4:BS4"/>
    <mergeCell ref="BT4:BY4"/>
    <mergeCell ref="AV5:BA5"/>
    <mergeCell ref="BB5:BG5"/>
    <mergeCell ref="BH5:BM5"/>
    <mergeCell ref="BN5:BS5"/>
    <mergeCell ref="BT5:BY5"/>
    <mergeCell ref="BT8:BY8"/>
    <mergeCell ref="BN8:BS8"/>
    <mergeCell ref="BH8:BM8"/>
    <mergeCell ref="BB8:BG8"/>
    <mergeCell ref="AV8:BA8"/>
    <mergeCell ref="AP8:AU8"/>
    <mergeCell ref="BN6:BS6"/>
    <mergeCell ref="BT6:BY6"/>
    <mergeCell ref="BT7:BY7"/>
    <mergeCell ref="BN7:BS7"/>
    <mergeCell ref="BH7:BM7"/>
    <mergeCell ref="BB7:BG7"/>
    <mergeCell ref="AV7:BA7"/>
    <mergeCell ref="AP7:AU7"/>
    <mergeCell ref="AJ7:AO7"/>
    <mergeCell ref="AD8:AI8"/>
    <mergeCell ref="BB6:BG6"/>
    <mergeCell ref="BH6:BM6"/>
    <mergeCell ref="AJ6:AO6"/>
    <mergeCell ref="AP6:AU6"/>
    <mergeCell ref="AV6:BA6"/>
    <mergeCell ref="AJ8:AO8"/>
    <mergeCell ref="BB9:BG9"/>
    <mergeCell ref="BH9:BM9"/>
    <mergeCell ref="BN9:BS9"/>
    <mergeCell ref="BT9:BY9"/>
    <mergeCell ref="R8:W8"/>
    <mergeCell ref="R7:W7"/>
    <mergeCell ref="AD9:AI9"/>
    <mergeCell ref="AJ9:AO9"/>
    <mergeCell ref="AP9:AU9"/>
    <mergeCell ref="AV9:BA9"/>
    <mergeCell ref="AD10:AI10"/>
    <mergeCell ref="AJ10:AO10"/>
    <mergeCell ref="AP10:AU10"/>
    <mergeCell ref="AV10:BA10"/>
    <mergeCell ref="BB10:BG10"/>
    <mergeCell ref="BH10:BM10"/>
    <mergeCell ref="BN10:BS10"/>
    <mergeCell ref="BT10:BY10"/>
    <mergeCell ref="AD11:AI11"/>
    <mergeCell ref="AJ11:AO11"/>
    <mergeCell ref="AP11:AU11"/>
    <mergeCell ref="AV11:BA11"/>
    <mergeCell ref="BB11:BG11"/>
    <mergeCell ref="BH11:BM11"/>
    <mergeCell ref="BN11:BS11"/>
    <mergeCell ref="BT11:BY11"/>
    <mergeCell ref="AD12:AI12"/>
    <mergeCell ref="AJ12:AO12"/>
    <mergeCell ref="AP12:AU12"/>
    <mergeCell ref="AV12:BA12"/>
    <mergeCell ref="BB12:BG12"/>
    <mergeCell ref="BH12:BM12"/>
    <mergeCell ref="BN12:BS12"/>
    <mergeCell ref="BT12:BY12"/>
    <mergeCell ref="AD13:AI13"/>
    <mergeCell ref="AJ13:AO13"/>
    <mergeCell ref="AP13:AU13"/>
    <mergeCell ref="AV13:BA13"/>
    <mergeCell ref="BB13:BG13"/>
    <mergeCell ref="BH13:BM13"/>
    <mergeCell ref="BN13:BS13"/>
    <mergeCell ref="BT13:BY13"/>
    <mergeCell ref="B19:H21"/>
    <mergeCell ref="I19:K19"/>
    <mergeCell ref="AD14:AI14"/>
    <mergeCell ref="AJ14:AO14"/>
    <mergeCell ref="AP14:AU14"/>
    <mergeCell ref="AV14:BA14"/>
    <mergeCell ref="AD15:AI15"/>
    <mergeCell ref="AJ15:AO15"/>
    <mergeCell ref="AP15:AU15"/>
    <mergeCell ref="AV15:BA15"/>
    <mergeCell ref="BB14:BG14"/>
    <mergeCell ref="BH14:BM14"/>
    <mergeCell ref="BN14:BS14"/>
    <mergeCell ref="BT14:BY14"/>
    <mergeCell ref="BB15:BG15"/>
    <mergeCell ref="BH15:BM15"/>
    <mergeCell ref="BN15:BS15"/>
    <mergeCell ref="BT15:BY15"/>
    <mergeCell ref="BH17:BM17"/>
    <mergeCell ref="BN17:BS17"/>
    <mergeCell ref="AD16:AI16"/>
    <mergeCell ref="AJ16:AO16"/>
    <mergeCell ref="AP16:AU16"/>
    <mergeCell ref="AV16:BA16"/>
    <mergeCell ref="BB16:BG16"/>
    <mergeCell ref="BH16:BM16"/>
    <mergeCell ref="BH18:BM18"/>
    <mergeCell ref="BN18:BS18"/>
    <mergeCell ref="BT18:BY18"/>
    <mergeCell ref="BN16:BS16"/>
    <mergeCell ref="BT16:BY16"/>
    <mergeCell ref="AD17:AI17"/>
    <mergeCell ref="AJ17:AO17"/>
    <mergeCell ref="AP17:AU17"/>
    <mergeCell ref="AV17:BA17"/>
    <mergeCell ref="BB17:BG17"/>
    <mergeCell ref="AP19:AU19"/>
    <mergeCell ref="AV19:BA19"/>
    <mergeCell ref="BB19:BG19"/>
    <mergeCell ref="BH19:BM19"/>
    <mergeCell ref="BT17:BY17"/>
    <mergeCell ref="AD18:AI18"/>
    <mergeCell ref="AJ18:AO18"/>
    <mergeCell ref="AP18:AU18"/>
    <mergeCell ref="AV18:BA18"/>
    <mergeCell ref="BB18:BG18"/>
    <mergeCell ref="BN19:BS19"/>
    <mergeCell ref="BT19:BY19"/>
    <mergeCell ref="AD20:AI20"/>
    <mergeCell ref="AJ20:AO20"/>
    <mergeCell ref="AP20:AU20"/>
    <mergeCell ref="AV20:BA20"/>
    <mergeCell ref="BB20:BG20"/>
    <mergeCell ref="BT20:BY20"/>
    <mergeCell ref="AD19:AI19"/>
    <mergeCell ref="AJ19:AO19"/>
    <mergeCell ref="AD21:AI21"/>
    <mergeCell ref="AJ21:AO21"/>
    <mergeCell ref="AP21:AU21"/>
    <mergeCell ref="AV21:BA21"/>
    <mergeCell ref="BH20:BM20"/>
    <mergeCell ref="BN20:BS20"/>
    <mergeCell ref="BB21:BG21"/>
    <mergeCell ref="BH21:BM21"/>
    <mergeCell ref="BN21:BS21"/>
    <mergeCell ref="BT21:BY21"/>
    <mergeCell ref="B25:H27"/>
    <mergeCell ref="I25:K25"/>
    <mergeCell ref="AP22:AU22"/>
    <mergeCell ref="AV22:BA22"/>
    <mergeCell ref="I26:K26"/>
    <mergeCell ref="AD24:AI24"/>
    <mergeCell ref="AJ24:AO24"/>
    <mergeCell ref="AP24:AU24"/>
    <mergeCell ref="B22:H24"/>
    <mergeCell ref="I22:K22"/>
    <mergeCell ref="AD23:AI23"/>
    <mergeCell ref="AJ23:AO23"/>
    <mergeCell ref="AP23:AU23"/>
    <mergeCell ref="AV23:BA23"/>
    <mergeCell ref="AD22:AI22"/>
    <mergeCell ref="AJ22:AO22"/>
    <mergeCell ref="BN22:BS22"/>
    <mergeCell ref="BT22:BY22"/>
    <mergeCell ref="BB23:BG23"/>
    <mergeCell ref="BH23:BM23"/>
    <mergeCell ref="BN23:BS23"/>
    <mergeCell ref="BT23:BY23"/>
    <mergeCell ref="BB22:BG22"/>
    <mergeCell ref="BH22:BM22"/>
    <mergeCell ref="AV24:BA24"/>
    <mergeCell ref="BB24:BG24"/>
    <mergeCell ref="AD25:AI25"/>
    <mergeCell ref="AJ25:AO25"/>
    <mergeCell ref="AP25:AU25"/>
    <mergeCell ref="AV25:BA25"/>
    <mergeCell ref="I27:K27"/>
    <mergeCell ref="BH24:BM24"/>
    <mergeCell ref="BN24:BS24"/>
    <mergeCell ref="BT24:BY24"/>
    <mergeCell ref="BB25:BG25"/>
    <mergeCell ref="BH25:BM25"/>
    <mergeCell ref="BN25:BS25"/>
    <mergeCell ref="BT25:BY25"/>
    <mergeCell ref="AD26:AI26"/>
    <mergeCell ref="AJ26:AO26"/>
    <mergeCell ref="AP26:AU26"/>
    <mergeCell ref="AV26:BA26"/>
    <mergeCell ref="BB26:BG26"/>
    <mergeCell ref="BH26:BM26"/>
    <mergeCell ref="BN26:BS26"/>
    <mergeCell ref="BT26:BY26"/>
    <mergeCell ref="B28:H30"/>
    <mergeCell ref="I28:K28"/>
    <mergeCell ref="AD27:AI27"/>
    <mergeCell ref="AJ27:AO27"/>
    <mergeCell ref="AP27:AU27"/>
    <mergeCell ref="AV27:BA27"/>
    <mergeCell ref="AD28:AI28"/>
    <mergeCell ref="AJ28:AO28"/>
    <mergeCell ref="AP28:AU28"/>
    <mergeCell ref="AV28:BA28"/>
    <mergeCell ref="BB27:BG27"/>
    <mergeCell ref="BH27:BM27"/>
    <mergeCell ref="BN27:BS27"/>
    <mergeCell ref="BT27:BY27"/>
    <mergeCell ref="BB28:BG28"/>
    <mergeCell ref="BH28:BM28"/>
    <mergeCell ref="BN28:BS28"/>
    <mergeCell ref="BT28:BY28"/>
    <mergeCell ref="I29:K29"/>
    <mergeCell ref="AD29:AI29"/>
    <mergeCell ref="AJ29:AO29"/>
    <mergeCell ref="AP29:AU29"/>
    <mergeCell ref="AV29:BA29"/>
    <mergeCell ref="BB29:BG29"/>
    <mergeCell ref="X29:AC29"/>
    <mergeCell ref="I30:K30"/>
    <mergeCell ref="BH29:BM29"/>
    <mergeCell ref="BN29:BS29"/>
    <mergeCell ref="BT29:BY29"/>
    <mergeCell ref="AD30:AI30"/>
    <mergeCell ref="AJ30:AO30"/>
    <mergeCell ref="AP30:AU30"/>
    <mergeCell ref="AV30:BA30"/>
    <mergeCell ref="BB30:BG30"/>
    <mergeCell ref="BH30:BM30"/>
    <mergeCell ref="B31:H33"/>
    <mergeCell ref="I31:K31"/>
    <mergeCell ref="BN30:BS30"/>
    <mergeCell ref="BT30:BY30"/>
    <mergeCell ref="AD31:AI31"/>
    <mergeCell ref="AJ31:AO31"/>
    <mergeCell ref="AP31:AU31"/>
    <mergeCell ref="AV31:BA31"/>
    <mergeCell ref="BB31:BG31"/>
    <mergeCell ref="BH31:BM31"/>
    <mergeCell ref="BN31:BS31"/>
    <mergeCell ref="BT31:BY31"/>
    <mergeCell ref="AD32:AI32"/>
    <mergeCell ref="AJ32:AO32"/>
    <mergeCell ref="AP32:AU32"/>
    <mergeCell ref="AV32:BA32"/>
    <mergeCell ref="BB32:BG32"/>
    <mergeCell ref="BH32:BM32"/>
    <mergeCell ref="BN32:BS32"/>
    <mergeCell ref="BT32:BY32"/>
    <mergeCell ref="I32:K32"/>
    <mergeCell ref="AD33:AI33"/>
    <mergeCell ref="AJ33:AO33"/>
    <mergeCell ref="AP33:AU33"/>
    <mergeCell ref="AV33:BA33"/>
    <mergeCell ref="BB33:BG33"/>
    <mergeCell ref="I33:K33"/>
    <mergeCell ref="BH33:BM33"/>
    <mergeCell ref="BN33:BS33"/>
    <mergeCell ref="BT33:BY33"/>
    <mergeCell ref="L4:Q4"/>
    <mergeCell ref="L5:Q5"/>
    <mergeCell ref="L9:Q9"/>
    <mergeCell ref="L10:Q10"/>
    <mergeCell ref="L11:Q11"/>
    <mergeCell ref="L12:Q12"/>
    <mergeCell ref="L13:Q13"/>
    <mergeCell ref="L17:Q17"/>
    <mergeCell ref="L18:Q18"/>
    <mergeCell ref="L35:Q35"/>
    <mergeCell ref="R35:W35"/>
    <mergeCell ref="L21:Q21"/>
    <mergeCell ref="L22:Q22"/>
    <mergeCell ref="L23:Q23"/>
    <mergeCell ref="L24:Q24"/>
    <mergeCell ref="L19:Q19"/>
    <mergeCell ref="L20:Q20"/>
    <mergeCell ref="X35:AC35"/>
    <mergeCell ref="AD35:AI35"/>
    <mergeCell ref="AJ35:AO35"/>
    <mergeCell ref="AP35:AU35"/>
    <mergeCell ref="AV35:BA35"/>
    <mergeCell ref="BB35:BG35"/>
    <mergeCell ref="BH35:BM35"/>
    <mergeCell ref="BN35:BS35"/>
    <mergeCell ref="BT35:BY35"/>
    <mergeCell ref="I36:K36"/>
    <mergeCell ref="L36:Q36"/>
    <mergeCell ref="R36:W36"/>
    <mergeCell ref="X36:AC36"/>
    <mergeCell ref="AD36:AI36"/>
    <mergeCell ref="AJ36:AO36"/>
    <mergeCell ref="AP36:AU36"/>
    <mergeCell ref="AV36:BA36"/>
    <mergeCell ref="BB36:BG36"/>
    <mergeCell ref="BH36:BM36"/>
    <mergeCell ref="BN36:BS36"/>
    <mergeCell ref="BT36:BY36"/>
    <mergeCell ref="I37:K37"/>
    <mergeCell ref="L37:Q37"/>
    <mergeCell ref="R37:W37"/>
    <mergeCell ref="X37:AC37"/>
    <mergeCell ref="AD37:AI37"/>
    <mergeCell ref="AJ37:AO37"/>
    <mergeCell ref="AP37:AU37"/>
    <mergeCell ref="AV37:BA37"/>
    <mergeCell ref="BB37:BG37"/>
    <mergeCell ref="BH37:BM37"/>
    <mergeCell ref="BN37:BS37"/>
    <mergeCell ref="BT37:BY37"/>
    <mergeCell ref="I38:K38"/>
    <mergeCell ref="L38:Q38"/>
    <mergeCell ref="R38:W38"/>
    <mergeCell ref="X38:AC38"/>
    <mergeCell ref="AD38:AI38"/>
    <mergeCell ref="AJ38:AO38"/>
    <mergeCell ref="AP38:AU38"/>
    <mergeCell ref="AV38:BA38"/>
    <mergeCell ref="BB38:BG38"/>
    <mergeCell ref="BH38:BM38"/>
    <mergeCell ref="BN38:BS38"/>
    <mergeCell ref="BT38:BY38"/>
    <mergeCell ref="I39:K39"/>
    <mergeCell ref="L39:Q39"/>
    <mergeCell ref="R39:W39"/>
    <mergeCell ref="X39:AC39"/>
    <mergeCell ref="AD39:AI39"/>
    <mergeCell ref="AJ39:AO39"/>
    <mergeCell ref="AP39:AU39"/>
    <mergeCell ref="AV39:BA39"/>
    <mergeCell ref="BB39:BG39"/>
    <mergeCell ref="BH39:BM39"/>
    <mergeCell ref="BN39:BS39"/>
    <mergeCell ref="BT39:BY39"/>
    <mergeCell ref="I40:K40"/>
    <mergeCell ref="L40:Q40"/>
    <mergeCell ref="R40:W40"/>
    <mergeCell ref="X40:AC40"/>
    <mergeCell ref="AD40:AI40"/>
    <mergeCell ref="AJ40:AO40"/>
    <mergeCell ref="AP40:AU40"/>
    <mergeCell ref="AV40:BA40"/>
    <mergeCell ref="BB40:BG40"/>
    <mergeCell ref="BN40:BS40"/>
    <mergeCell ref="BT40:BY40"/>
    <mergeCell ref="BH40:BM40"/>
    <mergeCell ref="I41:K41"/>
    <mergeCell ref="L41:Q41"/>
    <mergeCell ref="R41:W41"/>
    <mergeCell ref="AJ41:AO41"/>
    <mergeCell ref="AP41:AU41"/>
    <mergeCell ref="AV41:BA41"/>
    <mergeCell ref="BB41:BG41"/>
    <mergeCell ref="BN41:BS41"/>
    <mergeCell ref="B42:H44"/>
    <mergeCell ref="B39:H41"/>
    <mergeCell ref="X41:AC41"/>
    <mergeCell ref="AD41:AI41"/>
    <mergeCell ref="BH42:BM42"/>
    <mergeCell ref="BN42:BS42"/>
    <mergeCell ref="BH43:BM43"/>
    <mergeCell ref="BN43:BS43"/>
    <mergeCell ref="BB42:BG42"/>
    <mergeCell ref="BT41:BY41"/>
    <mergeCell ref="I42:K42"/>
    <mergeCell ref="L42:Q42"/>
    <mergeCell ref="R42:W42"/>
    <mergeCell ref="X42:AC42"/>
    <mergeCell ref="AD42:AI42"/>
    <mergeCell ref="AJ42:AO42"/>
    <mergeCell ref="AP42:AU42"/>
    <mergeCell ref="AV42:BA42"/>
    <mergeCell ref="BH41:BM41"/>
    <mergeCell ref="BT42:BY42"/>
    <mergeCell ref="I43:K43"/>
    <mergeCell ref="L43:Q43"/>
    <mergeCell ref="R43:W43"/>
    <mergeCell ref="X43:AC43"/>
    <mergeCell ref="AD43:AI43"/>
    <mergeCell ref="AJ43:AO43"/>
    <mergeCell ref="AP43:AU43"/>
    <mergeCell ref="AV43:BA43"/>
    <mergeCell ref="BB43:BG43"/>
    <mergeCell ref="BT43:BY43"/>
    <mergeCell ref="I44:K44"/>
    <mergeCell ref="L44:Q44"/>
    <mergeCell ref="R44:W44"/>
    <mergeCell ref="X44:AC44"/>
    <mergeCell ref="AD44:AI44"/>
    <mergeCell ref="AJ44:AO44"/>
    <mergeCell ref="AP44:AU44"/>
    <mergeCell ref="AV44:BA44"/>
    <mergeCell ref="BB44:BG44"/>
    <mergeCell ref="I45:K45"/>
    <mergeCell ref="L45:Q45"/>
    <mergeCell ref="R45:W45"/>
    <mergeCell ref="X45:AC45"/>
    <mergeCell ref="BH45:BM45"/>
    <mergeCell ref="AP45:AU45"/>
    <mergeCell ref="AV45:BA45"/>
    <mergeCell ref="AJ45:AO45"/>
    <mergeCell ref="BH44:BM44"/>
    <mergeCell ref="BN45:BS45"/>
    <mergeCell ref="BT45:BY45"/>
    <mergeCell ref="BN44:BS44"/>
    <mergeCell ref="BT44:BY44"/>
    <mergeCell ref="L46:Q46"/>
    <mergeCell ref="R46:W46"/>
    <mergeCell ref="X46:AC46"/>
    <mergeCell ref="BB45:BG45"/>
    <mergeCell ref="AD45:AI45"/>
    <mergeCell ref="BH46:BM46"/>
    <mergeCell ref="BN46:BS46"/>
    <mergeCell ref="BT46:BY46"/>
    <mergeCell ref="AD46:AI46"/>
    <mergeCell ref="AJ46:AO46"/>
    <mergeCell ref="AP46:AU46"/>
    <mergeCell ref="AV46:BA46"/>
    <mergeCell ref="AP47:AU47"/>
    <mergeCell ref="AV47:BA47"/>
    <mergeCell ref="BB47:BG47"/>
    <mergeCell ref="B45:H47"/>
    <mergeCell ref="I47:K47"/>
    <mergeCell ref="L47:Q47"/>
    <mergeCell ref="R47:W47"/>
    <mergeCell ref="AJ47:AO47"/>
    <mergeCell ref="BB46:BG46"/>
    <mergeCell ref="I46:K46"/>
    <mergeCell ref="B48:H50"/>
    <mergeCell ref="X47:AC47"/>
    <mergeCell ref="AD47:AI47"/>
    <mergeCell ref="BH47:BM47"/>
    <mergeCell ref="BB48:BG48"/>
    <mergeCell ref="BH48:BM48"/>
    <mergeCell ref="BB49:BG49"/>
    <mergeCell ref="BH49:BM49"/>
    <mergeCell ref="BB50:BG50"/>
    <mergeCell ref="BH50:BM50"/>
    <mergeCell ref="BN47:BS47"/>
    <mergeCell ref="BT47:BY47"/>
    <mergeCell ref="I48:K48"/>
    <mergeCell ref="L48:Q48"/>
    <mergeCell ref="R48:W48"/>
    <mergeCell ref="X48:AC48"/>
    <mergeCell ref="AD48:AI48"/>
    <mergeCell ref="AJ48:AO48"/>
    <mergeCell ref="AP48:AU48"/>
    <mergeCell ref="AV48:BA48"/>
    <mergeCell ref="BN48:BS48"/>
    <mergeCell ref="BT48:BY48"/>
    <mergeCell ref="I49:K49"/>
    <mergeCell ref="L49:Q49"/>
    <mergeCell ref="R49:W49"/>
    <mergeCell ref="X49:AC49"/>
    <mergeCell ref="AD49:AI49"/>
    <mergeCell ref="AJ49:AO49"/>
    <mergeCell ref="AP49:AU49"/>
    <mergeCell ref="AV49:BA49"/>
    <mergeCell ref="BN49:BS49"/>
    <mergeCell ref="BT49:BY49"/>
    <mergeCell ref="I50:K50"/>
    <mergeCell ref="L50:Q50"/>
    <mergeCell ref="R50:W50"/>
    <mergeCell ref="X50:AC50"/>
    <mergeCell ref="AD50:AI50"/>
    <mergeCell ref="AJ50:AO50"/>
    <mergeCell ref="AP50:AU50"/>
    <mergeCell ref="AV50:BA50"/>
    <mergeCell ref="BN50:BS50"/>
    <mergeCell ref="BT50:BY50"/>
    <mergeCell ref="I51:K51"/>
    <mergeCell ref="L51:Q51"/>
    <mergeCell ref="R51:W51"/>
    <mergeCell ref="X51:AC51"/>
    <mergeCell ref="AD51:AI51"/>
    <mergeCell ref="AJ51:AO51"/>
    <mergeCell ref="AP51:AU51"/>
    <mergeCell ref="AV51:BA51"/>
    <mergeCell ref="BB51:BG51"/>
    <mergeCell ref="BH51:BM51"/>
    <mergeCell ref="BN51:BS51"/>
    <mergeCell ref="BT51:BY51"/>
    <mergeCell ref="I52:K52"/>
    <mergeCell ref="L52:Q52"/>
    <mergeCell ref="R52:W52"/>
    <mergeCell ref="X52:AC52"/>
    <mergeCell ref="AD52:AI52"/>
    <mergeCell ref="AJ52:AO52"/>
    <mergeCell ref="AP52:AU52"/>
    <mergeCell ref="AV52:BA52"/>
    <mergeCell ref="BB52:BG52"/>
    <mergeCell ref="BH52:BM52"/>
    <mergeCell ref="BN52:BS52"/>
    <mergeCell ref="BT52:BY52"/>
    <mergeCell ref="I53:K53"/>
    <mergeCell ref="L53:Q53"/>
    <mergeCell ref="R53:W53"/>
    <mergeCell ref="AJ53:AO53"/>
    <mergeCell ref="AP53:AU53"/>
    <mergeCell ref="AV53:BA53"/>
    <mergeCell ref="BB53:BG53"/>
    <mergeCell ref="BH53:BM53"/>
    <mergeCell ref="BN53:BS53"/>
    <mergeCell ref="B51:H53"/>
    <mergeCell ref="B54:H56"/>
    <mergeCell ref="X53:AC53"/>
    <mergeCell ref="AD53:AI53"/>
    <mergeCell ref="BH54:BM54"/>
    <mergeCell ref="BN54:BS54"/>
    <mergeCell ref="BH55:BM55"/>
    <mergeCell ref="BN55:BS55"/>
    <mergeCell ref="BH56:BM56"/>
    <mergeCell ref="BT53:BY53"/>
    <mergeCell ref="I54:K54"/>
    <mergeCell ref="L54:Q54"/>
    <mergeCell ref="R54:W54"/>
    <mergeCell ref="X54:AC54"/>
    <mergeCell ref="AD54:AI54"/>
    <mergeCell ref="AJ54:AO54"/>
    <mergeCell ref="AP54:AU54"/>
    <mergeCell ref="AV54:BA54"/>
    <mergeCell ref="BB54:BG54"/>
    <mergeCell ref="BT54:BY54"/>
    <mergeCell ref="I55:K55"/>
    <mergeCell ref="L55:Q55"/>
    <mergeCell ref="R55:W55"/>
    <mergeCell ref="X55:AC55"/>
    <mergeCell ref="AD55:AI55"/>
    <mergeCell ref="AJ55:AO55"/>
    <mergeCell ref="AP55:AU55"/>
    <mergeCell ref="AV55:BA55"/>
    <mergeCell ref="BB55:BG55"/>
    <mergeCell ref="BT55:BY55"/>
    <mergeCell ref="I56:K56"/>
    <mergeCell ref="L56:Q56"/>
    <mergeCell ref="R56:W56"/>
    <mergeCell ref="X56:AC56"/>
    <mergeCell ref="AD56:AI56"/>
    <mergeCell ref="AJ56:AO56"/>
    <mergeCell ref="AP56:AU56"/>
    <mergeCell ref="AV56:BA56"/>
    <mergeCell ref="BB56:BG56"/>
    <mergeCell ref="I57:K57"/>
    <mergeCell ref="L57:Q57"/>
    <mergeCell ref="R57:W57"/>
    <mergeCell ref="X57:AC57"/>
    <mergeCell ref="AJ57:AO57"/>
    <mergeCell ref="AP57:AU57"/>
    <mergeCell ref="AV57:BA57"/>
    <mergeCell ref="BH57:BM57"/>
    <mergeCell ref="BN57:BS57"/>
    <mergeCell ref="BT57:BY57"/>
    <mergeCell ref="BN56:BS56"/>
    <mergeCell ref="BT56:BY56"/>
    <mergeCell ref="L58:Q58"/>
    <mergeCell ref="R58:W58"/>
    <mergeCell ref="X58:AC58"/>
    <mergeCell ref="BB57:BG57"/>
    <mergeCell ref="AD57:AI57"/>
    <mergeCell ref="BH58:BM58"/>
    <mergeCell ref="BN58:BS58"/>
    <mergeCell ref="BT58:BY58"/>
    <mergeCell ref="AD58:AI58"/>
    <mergeCell ref="AJ58:AO58"/>
    <mergeCell ref="AP58:AU58"/>
    <mergeCell ref="AV58:BA58"/>
    <mergeCell ref="AP59:AU59"/>
    <mergeCell ref="AV59:BA59"/>
    <mergeCell ref="BB59:BG59"/>
    <mergeCell ref="B57:H59"/>
    <mergeCell ref="I59:K59"/>
    <mergeCell ref="L59:Q59"/>
    <mergeCell ref="R59:W59"/>
    <mergeCell ref="AJ59:AO59"/>
    <mergeCell ref="BB58:BG58"/>
    <mergeCell ref="I58:K58"/>
    <mergeCell ref="B60:H62"/>
    <mergeCell ref="X59:AC59"/>
    <mergeCell ref="AD59:AI59"/>
    <mergeCell ref="BH59:BM59"/>
    <mergeCell ref="BB60:BG60"/>
    <mergeCell ref="BH60:BM60"/>
    <mergeCell ref="BB61:BG61"/>
    <mergeCell ref="BH61:BM61"/>
    <mergeCell ref="BB62:BG62"/>
    <mergeCell ref="BH62:BM62"/>
    <mergeCell ref="BN59:BS59"/>
    <mergeCell ref="BT59:BY59"/>
    <mergeCell ref="I60:K60"/>
    <mergeCell ref="L60:Q60"/>
    <mergeCell ref="R60:W60"/>
    <mergeCell ref="X60:AC60"/>
    <mergeCell ref="AD60:AI60"/>
    <mergeCell ref="AJ60:AO60"/>
    <mergeCell ref="AP60:AU60"/>
    <mergeCell ref="AV60:BA60"/>
    <mergeCell ref="BN60:BS60"/>
    <mergeCell ref="BT60:BY60"/>
    <mergeCell ref="I61:K61"/>
    <mergeCell ref="L61:Q61"/>
    <mergeCell ref="R61:W61"/>
    <mergeCell ref="X61:AC61"/>
    <mergeCell ref="AD61:AI61"/>
    <mergeCell ref="AJ61:AO61"/>
    <mergeCell ref="AP61:AU61"/>
    <mergeCell ref="AV61:BA61"/>
    <mergeCell ref="BN61:BS61"/>
    <mergeCell ref="BT61:BY61"/>
    <mergeCell ref="I62:K62"/>
    <mergeCell ref="L62:Q62"/>
    <mergeCell ref="R62:W62"/>
    <mergeCell ref="X62:AC62"/>
    <mergeCell ref="AD62:AI62"/>
    <mergeCell ref="AJ62:AO62"/>
    <mergeCell ref="AP62:AU62"/>
    <mergeCell ref="AV62:BA62"/>
    <mergeCell ref="BN62:BS62"/>
    <mergeCell ref="BT62:BY62"/>
    <mergeCell ref="I63:K63"/>
    <mergeCell ref="L63:Q63"/>
    <mergeCell ref="R63:W63"/>
    <mergeCell ref="X63:AC63"/>
    <mergeCell ref="AD63:AI63"/>
    <mergeCell ref="AJ63:AO63"/>
    <mergeCell ref="AP63:AU63"/>
    <mergeCell ref="AV63:BA63"/>
    <mergeCell ref="BB63:BG63"/>
    <mergeCell ref="BH63:BM63"/>
    <mergeCell ref="BN63:BS63"/>
    <mergeCell ref="BT63:BY63"/>
    <mergeCell ref="I64:K64"/>
    <mergeCell ref="L64:Q64"/>
    <mergeCell ref="R64:W64"/>
    <mergeCell ref="X64:AC64"/>
    <mergeCell ref="AD64:AI64"/>
    <mergeCell ref="AJ64:AO64"/>
    <mergeCell ref="AP64:AU64"/>
    <mergeCell ref="BT64:BY64"/>
    <mergeCell ref="AV64:BA64"/>
    <mergeCell ref="BB64:BG64"/>
    <mergeCell ref="BH64:BM64"/>
    <mergeCell ref="BN64:BS64"/>
  </mergeCells>
  <printOptions/>
  <pageMargins left="0.7874015748031497" right="0.7874015748031497" top="0.7086614173228347" bottom="0.3937007874015748" header="0.5118110236220472" footer="0.3937007874015748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58"/>
  <sheetViews>
    <sheetView view="pageLayout" zoomScaleSheetLayoutView="85" workbookViewId="0" topLeftCell="A1">
      <selection activeCell="U18" sqref="U18:AG18"/>
    </sheetView>
  </sheetViews>
  <sheetFormatPr defaultColWidth="1.25" defaultRowHeight="15" customHeight="1"/>
  <cols>
    <col min="1" max="16384" width="1.25" style="3" customWidth="1"/>
  </cols>
  <sheetData>
    <row r="1" s="5" customFormat="1" ht="18.75" customHeight="1">
      <c r="A1" s="4" t="s">
        <v>109</v>
      </c>
    </row>
    <row r="2" s="6" customFormat="1" ht="15" customHeight="1"/>
    <row r="3" spans="1:69" s="7" customFormat="1" ht="15" customHeight="1">
      <c r="A3" s="7" t="s">
        <v>110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O3" s="8"/>
      <c r="AP3" s="8"/>
      <c r="AQ3" s="8"/>
      <c r="AS3" s="8"/>
      <c r="AT3" s="8"/>
      <c r="AU3" s="8"/>
      <c r="AV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12" t="s">
        <v>538</v>
      </c>
    </row>
    <row r="4" spans="2:69" s="7" customFormat="1" ht="3.7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0"/>
      <c r="X4" s="10"/>
      <c r="Y4" s="10"/>
      <c r="Z4" s="10"/>
      <c r="AA4" s="10"/>
      <c r="AB4" s="10"/>
      <c r="AC4" s="10"/>
      <c r="AD4" s="11"/>
      <c r="AE4" s="11"/>
      <c r="AF4" s="11"/>
      <c r="AG4" s="11"/>
      <c r="AH4" s="11"/>
      <c r="AI4" s="11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1"/>
      <c r="AV4" s="11"/>
      <c r="AW4" s="11"/>
      <c r="AX4" s="11"/>
      <c r="AY4" s="11"/>
      <c r="AZ4" s="11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1"/>
      <c r="BM4" s="11"/>
      <c r="BN4" s="11"/>
      <c r="BO4" s="11"/>
      <c r="BP4" s="11"/>
      <c r="BQ4" s="11"/>
    </row>
    <row r="5" spans="2:69" s="6" customFormat="1" ht="15" customHeight="1">
      <c r="B5" s="246" t="s">
        <v>12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8"/>
      <c r="U5" s="223" t="s">
        <v>111</v>
      </c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5"/>
      <c r="AJ5" s="246" t="s">
        <v>12</v>
      </c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8"/>
      <c r="BC5" s="223" t="s">
        <v>111</v>
      </c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5"/>
    </row>
    <row r="6" spans="2:69" s="6" customFormat="1" ht="15" customHeight="1">
      <c r="B6" s="249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1"/>
      <c r="U6" s="223" t="s">
        <v>381</v>
      </c>
      <c r="V6" s="224"/>
      <c r="W6" s="224"/>
      <c r="X6" s="224"/>
      <c r="Y6" s="225"/>
      <c r="Z6" s="223" t="s">
        <v>321</v>
      </c>
      <c r="AA6" s="224"/>
      <c r="AB6" s="224"/>
      <c r="AC6" s="224"/>
      <c r="AD6" s="256"/>
      <c r="AE6" s="257" t="s">
        <v>322</v>
      </c>
      <c r="AF6" s="224"/>
      <c r="AG6" s="224"/>
      <c r="AH6" s="224"/>
      <c r="AI6" s="225"/>
      <c r="AJ6" s="249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1"/>
      <c r="BC6" s="223" t="s">
        <v>381</v>
      </c>
      <c r="BD6" s="224"/>
      <c r="BE6" s="224"/>
      <c r="BF6" s="224"/>
      <c r="BG6" s="225"/>
      <c r="BH6" s="223" t="s">
        <v>321</v>
      </c>
      <c r="BI6" s="224"/>
      <c r="BJ6" s="224"/>
      <c r="BK6" s="224"/>
      <c r="BL6" s="256"/>
      <c r="BM6" s="257" t="s">
        <v>322</v>
      </c>
      <c r="BN6" s="224"/>
      <c r="BO6" s="224"/>
      <c r="BP6" s="224"/>
      <c r="BQ6" s="225"/>
    </row>
    <row r="7" spans="2:69" s="6" customFormat="1" ht="15" customHeight="1">
      <c r="B7" s="223" t="s">
        <v>112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5"/>
      <c r="U7" s="252">
        <f>SUM(Z7:AI7)</f>
        <v>408</v>
      </c>
      <c r="V7" s="253"/>
      <c r="W7" s="253"/>
      <c r="X7" s="253"/>
      <c r="Y7" s="254"/>
      <c r="Z7" s="252">
        <f>Z8+BH20</f>
        <v>275</v>
      </c>
      <c r="AA7" s="253"/>
      <c r="AB7" s="253"/>
      <c r="AC7" s="253"/>
      <c r="AD7" s="255"/>
      <c r="AE7" s="258">
        <f>AE8+BM20</f>
        <v>133</v>
      </c>
      <c r="AF7" s="253"/>
      <c r="AG7" s="253"/>
      <c r="AH7" s="253"/>
      <c r="AI7" s="254"/>
      <c r="AJ7" s="243" t="s">
        <v>137</v>
      </c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5"/>
      <c r="BC7" s="204">
        <v>21</v>
      </c>
      <c r="BD7" s="205"/>
      <c r="BE7" s="205"/>
      <c r="BF7" s="205"/>
      <c r="BG7" s="208"/>
      <c r="BH7" s="204">
        <v>12</v>
      </c>
      <c r="BI7" s="205"/>
      <c r="BJ7" s="205"/>
      <c r="BK7" s="205"/>
      <c r="BL7" s="206"/>
      <c r="BM7" s="207">
        <v>9</v>
      </c>
      <c r="BN7" s="205"/>
      <c r="BO7" s="205"/>
      <c r="BP7" s="205"/>
      <c r="BQ7" s="208"/>
    </row>
    <row r="8" spans="2:69" s="6" customFormat="1" ht="15" customHeight="1">
      <c r="B8" s="223" t="s">
        <v>113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5"/>
      <c r="U8" s="209">
        <f>SUM(U9,U14,U22,U31,U36,U40,BC7,BC11)+7</f>
        <v>308</v>
      </c>
      <c r="V8" s="210"/>
      <c r="W8" s="210"/>
      <c r="X8" s="210"/>
      <c r="Y8" s="212"/>
      <c r="Z8" s="209">
        <f>SUM(Z9,Z14,Z22,Z31,Z36,Z40,BH7,BH11)+3</f>
        <v>209</v>
      </c>
      <c r="AA8" s="210"/>
      <c r="AB8" s="210"/>
      <c r="AC8" s="210"/>
      <c r="AD8" s="211"/>
      <c r="AE8" s="213">
        <f>SUM(AE9,AE14,AE22,AE31,AE36,AE40,BM7,BM11)+4</f>
        <v>99</v>
      </c>
      <c r="AF8" s="210"/>
      <c r="AG8" s="210"/>
      <c r="AH8" s="210"/>
      <c r="AI8" s="212"/>
      <c r="AJ8" s="214" t="s">
        <v>114</v>
      </c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6"/>
      <c r="BC8" s="209">
        <v>5</v>
      </c>
      <c r="BD8" s="210"/>
      <c r="BE8" s="210"/>
      <c r="BF8" s="210"/>
      <c r="BG8" s="212"/>
      <c r="BH8" s="209">
        <v>3</v>
      </c>
      <c r="BI8" s="210"/>
      <c r="BJ8" s="210"/>
      <c r="BK8" s="210"/>
      <c r="BL8" s="211"/>
      <c r="BM8" s="213">
        <v>2</v>
      </c>
      <c r="BN8" s="210"/>
      <c r="BO8" s="210"/>
      <c r="BP8" s="210"/>
      <c r="BQ8" s="212"/>
    </row>
    <row r="9" spans="2:69" s="6" customFormat="1" ht="15" customHeight="1">
      <c r="B9" s="229" t="s">
        <v>165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1"/>
      <c r="U9" s="204">
        <v>55</v>
      </c>
      <c r="V9" s="205"/>
      <c r="W9" s="205"/>
      <c r="X9" s="205"/>
      <c r="Y9" s="208"/>
      <c r="Z9" s="204">
        <v>44</v>
      </c>
      <c r="AA9" s="205"/>
      <c r="AB9" s="205"/>
      <c r="AC9" s="205"/>
      <c r="AD9" s="206"/>
      <c r="AE9" s="207">
        <v>11</v>
      </c>
      <c r="AF9" s="205"/>
      <c r="AG9" s="205"/>
      <c r="AH9" s="205"/>
      <c r="AI9" s="208"/>
      <c r="AJ9" s="214" t="s">
        <v>140</v>
      </c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6"/>
      <c r="BC9" s="209">
        <v>10</v>
      </c>
      <c r="BD9" s="210"/>
      <c r="BE9" s="210"/>
      <c r="BF9" s="210"/>
      <c r="BG9" s="212"/>
      <c r="BH9" s="209">
        <v>4</v>
      </c>
      <c r="BI9" s="210"/>
      <c r="BJ9" s="210"/>
      <c r="BK9" s="210"/>
      <c r="BL9" s="211"/>
      <c r="BM9" s="213">
        <v>6</v>
      </c>
      <c r="BN9" s="210"/>
      <c r="BO9" s="210"/>
      <c r="BP9" s="210"/>
      <c r="BQ9" s="212"/>
    </row>
    <row r="10" spans="2:69" s="6" customFormat="1" ht="15" customHeight="1">
      <c r="B10" s="226" t="s">
        <v>114</v>
      </c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8"/>
      <c r="U10" s="209" t="s">
        <v>571</v>
      </c>
      <c r="V10" s="210"/>
      <c r="W10" s="210"/>
      <c r="X10" s="210"/>
      <c r="Y10" s="212"/>
      <c r="Z10" s="209" t="s">
        <v>572</v>
      </c>
      <c r="AA10" s="210"/>
      <c r="AB10" s="210"/>
      <c r="AC10" s="210"/>
      <c r="AD10" s="211"/>
      <c r="AE10" s="213">
        <v>3</v>
      </c>
      <c r="AF10" s="210"/>
      <c r="AG10" s="210"/>
      <c r="AH10" s="210"/>
      <c r="AI10" s="212"/>
      <c r="AJ10" s="214" t="s">
        <v>141</v>
      </c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6"/>
      <c r="BC10" s="209">
        <v>5</v>
      </c>
      <c r="BD10" s="210"/>
      <c r="BE10" s="210"/>
      <c r="BF10" s="210"/>
      <c r="BG10" s="212"/>
      <c r="BH10" s="209">
        <v>4</v>
      </c>
      <c r="BI10" s="210"/>
      <c r="BJ10" s="210"/>
      <c r="BK10" s="210"/>
      <c r="BL10" s="211"/>
      <c r="BM10" s="213">
        <v>1</v>
      </c>
      <c r="BN10" s="210"/>
      <c r="BO10" s="210"/>
      <c r="BP10" s="210"/>
      <c r="BQ10" s="212"/>
    </row>
    <row r="11" spans="2:69" s="6" customFormat="1" ht="15" customHeight="1">
      <c r="B11" s="226" t="s">
        <v>115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8"/>
      <c r="U11" s="209" t="s">
        <v>545</v>
      </c>
      <c r="V11" s="210"/>
      <c r="W11" s="210"/>
      <c r="X11" s="210"/>
      <c r="Y11" s="212"/>
      <c r="Z11" s="209" t="s">
        <v>546</v>
      </c>
      <c r="AA11" s="210"/>
      <c r="AB11" s="210"/>
      <c r="AC11" s="210"/>
      <c r="AD11" s="211"/>
      <c r="AE11" s="213">
        <v>4</v>
      </c>
      <c r="AF11" s="210"/>
      <c r="AG11" s="210"/>
      <c r="AH11" s="210"/>
      <c r="AI11" s="212"/>
      <c r="AJ11" s="243" t="s">
        <v>138</v>
      </c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5"/>
      <c r="BC11" s="204">
        <v>21</v>
      </c>
      <c r="BD11" s="205"/>
      <c r="BE11" s="205"/>
      <c r="BF11" s="205"/>
      <c r="BG11" s="208"/>
      <c r="BH11" s="204">
        <v>12</v>
      </c>
      <c r="BI11" s="205"/>
      <c r="BJ11" s="205"/>
      <c r="BK11" s="205"/>
      <c r="BL11" s="206"/>
      <c r="BM11" s="207">
        <v>9</v>
      </c>
      <c r="BN11" s="205"/>
      <c r="BO11" s="205"/>
      <c r="BP11" s="205"/>
      <c r="BQ11" s="208"/>
    </row>
    <row r="12" spans="2:69" s="6" customFormat="1" ht="15" customHeight="1">
      <c r="B12" s="226" t="s">
        <v>116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8"/>
      <c r="U12" s="209">
        <v>28</v>
      </c>
      <c r="V12" s="210"/>
      <c r="W12" s="210"/>
      <c r="X12" s="210"/>
      <c r="Y12" s="212"/>
      <c r="Z12" s="209">
        <v>23</v>
      </c>
      <c r="AA12" s="210"/>
      <c r="AB12" s="210"/>
      <c r="AC12" s="210"/>
      <c r="AD12" s="211"/>
      <c r="AE12" s="213">
        <v>5</v>
      </c>
      <c r="AF12" s="210"/>
      <c r="AG12" s="210"/>
      <c r="AH12" s="210"/>
      <c r="AI12" s="212"/>
      <c r="AJ12" s="214" t="s">
        <v>114</v>
      </c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6"/>
      <c r="BC12" s="209">
        <v>4</v>
      </c>
      <c r="BD12" s="210"/>
      <c r="BE12" s="210"/>
      <c r="BF12" s="210"/>
      <c r="BG12" s="212"/>
      <c r="BH12" s="209">
        <v>2</v>
      </c>
      <c r="BI12" s="210"/>
      <c r="BJ12" s="210"/>
      <c r="BK12" s="210"/>
      <c r="BL12" s="211"/>
      <c r="BM12" s="213">
        <v>2</v>
      </c>
      <c r="BN12" s="210"/>
      <c r="BO12" s="210"/>
      <c r="BP12" s="210"/>
      <c r="BQ12" s="212"/>
    </row>
    <row r="13" spans="2:69" s="6" customFormat="1" ht="15" customHeight="1">
      <c r="B13" s="226" t="s">
        <v>118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8"/>
      <c r="U13" s="238" t="s">
        <v>494</v>
      </c>
      <c r="V13" s="236"/>
      <c r="W13" s="236"/>
      <c r="X13" s="236"/>
      <c r="Y13" s="237"/>
      <c r="Z13" s="238" t="s">
        <v>521</v>
      </c>
      <c r="AA13" s="236"/>
      <c r="AB13" s="236"/>
      <c r="AC13" s="236"/>
      <c r="AD13" s="239"/>
      <c r="AE13" s="235" t="s">
        <v>522</v>
      </c>
      <c r="AF13" s="236"/>
      <c r="AG13" s="236"/>
      <c r="AH13" s="236"/>
      <c r="AI13" s="237"/>
      <c r="AJ13" s="214" t="s">
        <v>140</v>
      </c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6"/>
      <c r="BC13" s="209">
        <v>10</v>
      </c>
      <c r="BD13" s="210"/>
      <c r="BE13" s="210"/>
      <c r="BF13" s="210"/>
      <c r="BG13" s="212"/>
      <c r="BH13" s="209">
        <v>3</v>
      </c>
      <c r="BI13" s="210"/>
      <c r="BJ13" s="210"/>
      <c r="BK13" s="210"/>
      <c r="BL13" s="211"/>
      <c r="BM13" s="213">
        <v>7</v>
      </c>
      <c r="BN13" s="210"/>
      <c r="BO13" s="210"/>
      <c r="BP13" s="210"/>
      <c r="BQ13" s="212"/>
    </row>
    <row r="14" spans="2:69" s="6" customFormat="1" ht="15" customHeight="1">
      <c r="B14" s="229" t="s">
        <v>523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1"/>
      <c r="U14" s="204">
        <v>26</v>
      </c>
      <c r="V14" s="205"/>
      <c r="W14" s="205"/>
      <c r="X14" s="205"/>
      <c r="Y14" s="208"/>
      <c r="Z14" s="204">
        <v>22</v>
      </c>
      <c r="AA14" s="205"/>
      <c r="AB14" s="205"/>
      <c r="AC14" s="205"/>
      <c r="AD14" s="206"/>
      <c r="AE14" s="207">
        <v>4</v>
      </c>
      <c r="AF14" s="205"/>
      <c r="AG14" s="205"/>
      <c r="AH14" s="205"/>
      <c r="AI14" s="208"/>
      <c r="AJ14" s="214" t="s">
        <v>141</v>
      </c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6"/>
      <c r="BC14" s="209">
        <v>6</v>
      </c>
      <c r="BD14" s="210"/>
      <c r="BE14" s="210"/>
      <c r="BF14" s="210"/>
      <c r="BG14" s="212"/>
      <c r="BH14" s="209">
        <v>6</v>
      </c>
      <c r="BI14" s="210"/>
      <c r="BJ14" s="210"/>
      <c r="BK14" s="210"/>
      <c r="BL14" s="211"/>
      <c r="BM14" s="213">
        <v>0</v>
      </c>
      <c r="BN14" s="210"/>
      <c r="BO14" s="210"/>
      <c r="BP14" s="210"/>
      <c r="BQ14" s="212"/>
    </row>
    <row r="15" spans="2:69" s="6" customFormat="1" ht="15" customHeight="1">
      <c r="B15" s="226" t="s">
        <v>117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8"/>
      <c r="U15" s="209" t="s">
        <v>539</v>
      </c>
      <c r="V15" s="210"/>
      <c r="W15" s="210"/>
      <c r="X15" s="210"/>
      <c r="Y15" s="212"/>
      <c r="Z15" s="209" t="s">
        <v>540</v>
      </c>
      <c r="AA15" s="210"/>
      <c r="AB15" s="210"/>
      <c r="AC15" s="210"/>
      <c r="AD15" s="211"/>
      <c r="AE15" s="213">
        <v>1</v>
      </c>
      <c r="AF15" s="210"/>
      <c r="AG15" s="210"/>
      <c r="AH15" s="210"/>
      <c r="AI15" s="212"/>
      <c r="AJ15" s="243" t="s">
        <v>139</v>
      </c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5"/>
      <c r="BC15" s="204" t="s">
        <v>565</v>
      </c>
      <c r="BD15" s="205"/>
      <c r="BE15" s="205"/>
      <c r="BF15" s="205"/>
      <c r="BG15" s="208"/>
      <c r="BH15" s="204" t="s">
        <v>563</v>
      </c>
      <c r="BI15" s="205"/>
      <c r="BJ15" s="205"/>
      <c r="BK15" s="205"/>
      <c r="BL15" s="206"/>
      <c r="BM15" s="207" t="s">
        <v>566</v>
      </c>
      <c r="BN15" s="205"/>
      <c r="BO15" s="205"/>
      <c r="BP15" s="205"/>
      <c r="BQ15" s="208"/>
    </row>
    <row r="16" spans="2:69" s="6" customFormat="1" ht="15" customHeight="1">
      <c r="B16" s="226" t="s">
        <v>541</v>
      </c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8"/>
      <c r="U16" s="238" t="s">
        <v>542</v>
      </c>
      <c r="V16" s="236"/>
      <c r="W16" s="236"/>
      <c r="X16" s="236"/>
      <c r="Y16" s="237"/>
      <c r="Z16" s="238" t="s">
        <v>548</v>
      </c>
      <c r="AA16" s="236"/>
      <c r="AB16" s="236"/>
      <c r="AC16" s="236"/>
      <c r="AD16" s="239"/>
      <c r="AE16" s="235" t="s">
        <v>489</v>
      </c>
      <c r="AF16" s="236"/>
      <c r="AG16" s="236"/>
      <c r="AH16" s="236"/>
      <c r="AI16" s="237"/>
      <c r="AJ16" s="223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5"/>
      <c r="BC16" s="209"/>
      <c r="BD16" s="210"/>
      <c r="BE16" s="210"/>
      <c r="BF16" s="210"/>
      <c r="BG16" s="212"/>
      <c r="BH16" s="209"/>
      <c r="BI16" s="210"/>
      <c r="BJ16" s="210"/>
      <c r="BK16" s="210"/>
      <c r="BL16" s="211"/>
      <c r="BM16" s="213"/>
      <c r="BN16" s="210"/>
      <c r="BO16" s="210"/>
      <c r="BP16" s="210"/>
      <c r="BQ16" s="212"/>
    </row>
    <row r="17" spans="2:69" s="6" customFormat="1" ht="15" customHeight="1">
      <c r="B17" s="226" t="s">
        <v>543</v>
      </c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8"/>
      <c r="U17" s="238" t="s">
        <v>549</v>
      </c>
      <c r="V17" s="236"/>
      <c r="W17" s="236"/>
      <c r="X17" s="236"/>
      <c r="Y17" s="237"/>
      <c r="Z17" s="238" t="s">
        <v>550</v>
      </c>
      <c r="AA17" s="236"/>
      <c r="AB17" s="236"/>
      <c r="AC17" s="236"/>
      <c r="AD17" s="239"/>
      <c r="AE17" s="235" t="s">
        <v>551</v>
      </c>
      <c r="AF17" s="236"/>
      <c r="AG17" s="236"/>
      <c r="AH17" s="236"/>
      <c r="AI17" s="237"/>
      <c r="AJ17" s="214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6"/>
      <c r="BC17" s="209"/>
      <c r="BD17" s="210"/>
      <c r="BE17" s="210"/>
      <c r="BF17" s="210"/>
      <c r="BG17" s="212"/>
      <c r="BH17" s="209"/>
      <c r="BI17" s="210"/>
      <c r="BJ17" s="210"/>
      <c r="BK17" s="210"/>
      <c r="BL17" s="211"/>
      <c r="BM17" s="213"/>
      <c r="BN17" s="210"/>
      <c r="BO17" s="210"/>
      <c r="BP17" s="210"/>
      <c r="BQ17" s="212"/>
    </row>
    <row r="18" spans="2:69" s="6" customFormat="1" ht="15" customHeight="1">
      <c r="B18" s="226" t="s">
        <v>119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8"/>
      <c r="U18" s="209">
        <v>4</v>
      </c>
      <c r="V18" s="210"/>
      <c r="W18" s="210"/>
      <c r="X18" s="210"/>
      <c r="Y18" s="212"/>
      <c r="Z18" s="209">
        <v>3</v>
      </c>
      <c r="AA18" s="210"/>
      <c r="AB18" s="210"/>
      <c r="AC18" s="210"/>
      <c r="AD18" s="211"/>
      <c r="AE18" s="213">
        <v>1</v>
      </c>
      <c r="AF18" s="210"/>
      <c r="AG18" s="210"/>
      <c r="AH18" s="210"/>
      <c r="AI18" s="212"/>
      <c r="AJ18" s="214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6"/>
      <c r="BC18" s="209"/>
      <c r="BD18" s="210"/>
      <c r="BE18" s="210"/>
      <c r="BF18" s="210"/>
      <c r="BG18" s="212"/>
      <c r="BH18" s="209"/>
      <c r="BI18" s="210"/>
      <c r="BJ18" s="210"/>
      <c r="BK18" s="210"/>
      <c r="BL18" s="211"/>
      <c r="BM18" s="213"/>
      <c r="BN18" s="210"/>
      <c r="BO18" s="210"/>
      <c r="BP18" s="210"/>
      <c r="BQ18" s="212"/>
    </row>
    <row r="19" spans="2:69" s="6" customFormat="1" ht="15" customHeight="1">
      <c r="B19" s="226" t="s">
        <v>120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8"/>
      <c r="U19" s="238" t="s">
        <v>544</v>
      </c>
      <c r="V19" s="236"/>
      <c r="W19" s="236"/>
      <c r="X19" s="236"/>
      <c r="Y19" s="237"/>
      <c r="Z19" s="238" t="s">
        <v>491</v>
      </c>
      <c r="AA19" s="236"/>
      <c r="AB19" s="236"/>
      <c r="AC19" s="236"/>
      <c r="AD19" s="239"/>
      <c r="AE19" s="235" t="s">
        <v>492</v>
      </c>
      <c r="AF19" s="236"/>
      <c r="AG19" s="236"/>
      <c r="AH19" s="236"/>
      <c r="AI19" s="237"/>
      <c r="AJ19" s="214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6"/>
      <c r="BC19" s="209"/>
      <c r="BD19" s="210"/>
      <c r="BE19" s="210"/>
      <c r="BF19" s="210"/>
      <c r="BG19" s="212"/>
      <c r="BH19" s="209"/>
      <c r="BI19" s="210"/>
      <c r="BJ19" s="210"/>
      <c r="BK19" s="210"/>
      <c r="BL19" s="211"/>
      <c r="BM19" s="213"/>
      <c r="BN19" s="210"/>
      <c r="BO19" s="210"/>
      <c r="BP19" s="210"/>
      <c r="BQ19" s="212"/>
    </row>
    <row r="20" spans="2:69" s="6" customFormat="1" ht="13.5">
      <c r="B20" s="226" t="s">
        <v>488</v>
      </c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8"/>
      <c r="U20" s="238" t="s">
        <v>489</v>
      </c>
      <c r="V20" s="236"/>
      <c r="W20" s="236"/>
      <c r="X20" s="236"/>
      <c r="Y20" s="237"/>
      <c r="Z20" s="238" t="s">
        <v>489</v>
      </c>
      <c r="AA20" s="236"/>
      <c r="AB20" s="236"/>
      <c r="AC20" s="236"/>
      <c r="AD20" s="239"/>
      <c r="AE20" s="235" t="s">
        <v>490</v>
      </c>
      <c r="AF20" s="236"/>
      <c r="AG20" s="236"/>
      <c r="AH20" s="236"/>
      <c r="AI20" s="237"/>
      <c r="AJ20" s="214" t="s">
        <v>567</v>
      </c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6"/>
      <c r="BC20" s="209">
        <f>BC21+BC25+2+BC27+4+BC30+BC32</f>
        <v>100</v>
      </c>
      <c r="BD20" s="210"/>
      <c r="BE20" s="210"/>
      <c r="BF20" s="210"/>
      <c r="BG20" s="212"/>
      <c r="BH20" s="209">
        <f>BH21+BH25+2+BH27+3+BH30+BH32</f>
        <v>66</v>
      </c>
      <c r="BI20" s="210"/>
      <c r="BJ20" s="210"/>
      <c r="BK20" s="210"/>
      <c r="BL20" s="211"/>
      <c r="BM20" s="213">
        <f>BM21+BM25+BM27+BM30+BM32</f>
        <v>34</v>
      </c>
      <c r="BN20" s="210"/>
      <c r="BO20" s="210"/>
      <c r="BP20" s="210"/>
      <c r="BQ20" s="212"/>
    </row>
    <row r="21" spans="2:69" s="6" customFormat="1" ht="13.5">
      <c r="B21" s="226" t="s">
        <v>524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8"/>
      <c r="U21" s="238" t="s">
        <v>553</v>
      </c>
      <c r="V21" s="236"/>
      <c r="W21" s="236"/>
      <c r="X21" s="236"/>
      <c r="Y21" s="237"/>
      <c r="Z21" s="238" t="s">
        <v>554</v>
      </c>
      <c r="AA21" s="236"/>
      <c r="AB21" s="236"/>
      <c r="AC21" s="236"/>
      <c r="AD21" s="239"/>
      <c r="AE21" s="235" t="s">
        <v>496</v>
      </c>
      <c r="AF21" s="236"/>
      <c r="AG21" s="236"/>
      <c r="AH21" s="236"/>
      <c r="AI21" s="237"/>
      <c r="AJ21" s="243" t="s">
        <v>142</v>
      </c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5"/>
      <c r="BC21" s="204">
        <v>58</v>
      </c>
      <c r="BD21" s="205"/>
      <c r="BE21" s="205"/>
      <c r="BF21" s="205"/>
      <c r="BG21" s="208"/>
      <c r="BH21" s="204">
        <v>33</v>
      </c>
      <c r="BI21" s="205"/>
      <c r="BJ21" s="205"/>
      <c r="BK21" s="205"/>
      <c r="BL21" s="206"/>
      <c r="BM21" s="207">
        <v>26</v>
      </c>
      <c r="BN21" s="205"/>
      <c r="BO21" s="205"/>
      <c r="BP21" s="205"/>
      <c r="BQ21" s="208"/>
    </row>
    <row r="22" spans="2:69" s="6" customFormat="1" ht="15" customHeight="1">
      <c r="B22" s="229" t="s">
        <v>121</v>
      </c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1"/>
      <c r="U22" s="204">
        <v>45</v>
      </c>
      <c r="V22" s="205"/>
      <c r="W22" s="205"/>
      <c r="X22" s="205"/>
      <c r="Y22" s="208"/>
      <c r="Z22" s="204">
        <v>39</v>
      </c>
      <c r="AA22" s="205"/>
      <c r="AB22" s="205"/>
      <c r="AC22" s="205"/>
      <c r="AD22" s="206"/>
      <c r="AE22" s="207">
        <v>6</v>
      </c>
      <c r="AF22" s="205"/>
      <c r="AG22" s="205"/>
      <c r="AH22" s="205"/>
      <c r="AI22" s="208"/>
      <c r="AJ22" s="226" t="s">
        <v>149</v>
      </c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8"/>
      <c r="BC22" s="209">
        <v>4</v>
      </c>
      <c r="BD22" s="210"/>
      <c r="BE22" s="210"/>
      <c r="BF22" s="210"/>
      <c r="BG22" s="212"/>
      <c r="BH22" s="209">
        <v>2</v>
      </c>
      <c r="BI22" s="210"/>
      <c r="BJ22" s="210"/>
      <c r="BK22" s="210"/>
      <c r="BL22" s="211"/>
      <c r="BM22" s="213">
        <v>2</v>
      </c>
      <c r="BN22" s="210"/>
      <c r="BO22" s="210"/>
      <c r="BP22" s="210"/>
      <c r="BQ22" s="212"/>
    </row>
    <row r="23" spans="2:69" ht="15" customHeight="1">
      <c r="B23" s="226" t="s">
        <v>555</v>
      </c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8"/>
      <c r="U23" s="209" t="s">
        <v>539</v>
      </c>
      <c r="V23" s="210"/>
      <c r="W23" s="210"/>
      <c r="X23" s="210"/>
      <c r="Y23" s="212"/>
      <c r="Z23" s="209" t="s">
        <v>547</v>
      </c>
      <c r="AA23" s="210"/>
      <c r="AB23" s="210"/>
      <c r="AC23" s="210"/>
      <c r="AD23" s="211"/>
      <c r="AE23" s="213">
        <v>2</v>
      </c>
      <c r="AF23" s="210"/>
      <c r="AG23" s="210"/>
      <c r="AH23" s="210"/>
      <c r="AI23" s="212"/>
      <c r="AJ23" s="226" t="s">
        <v>150</v>
      </c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8"/>
      <c r="BC23" s="209">
        <v>24</v>
      </c>
      <c r="BD23" s="210"/>
      <c r="BE23" s="210"/>
      <c r="BF23" s="210"/>
      <c r="BG23" s="212"/>
      <c r="BH23" s="209">
        <v>5</v>
      </c>
      <c r="BI23" s="210"/>
      <c r="BJ23" s="210"/>
      <c r="BK23" s="210"/>
      <c r="BL23" s="211"/>
      <c r="BM23" s="213">
        <v>19</v>
      </c>
      <c r="BN23" s="210"/>
      <c r="BO23" s="210"/>
      <c r="BP23" s="210"/>
      <c r="BQ23" s="212"/>
    </row>
    <row r="24" spans="2:69" ht="15" customHeight="1">
      <c r="B24" s="226" t="s">
        <v>122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8"/>
      <c r="U24" s="209" t="s">
        <v>556</v>
      </c>
      <c r="V24" s="210"/>
      <c r="W24" s="210"/>
      <c r="X24" s="210"/>
      <c r="Y24" s="212"/>
      <c r="Z24" s="209" t="s">
        <v>557</v>
      </c>
      <c r="AA24" s="210"/>
      <c r="AB24" s="210"/>
      <c r="AC24" s="210"/>
      <c r="AD24" s="211"/>
      <c r="AE24" s="235" t="s">
        <v>492</v>
      </c>
      <c r="AF24" s="236"/>
      <c r="AG24" s="236"/>
      <c r="AH24" s="236"/>
      <c r="AI24" s="237"/>
      <c r="AJ24" s="226" t="s">
        <v>151</v>
      </c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8"/>
      <c r="BC24" s="209" t="s">
        <v>569</v>
      </c>
      <c r="BD24" s="210"/>
      <c r="BE24" s="210"/>
      <c r="BF24" s="210"/>
      <c r="BG24" s="212"/>
      <c r="BH24" s="209" t="s">
        <v>568</v>
      </c>
      <c r="BI24" s="210"/>
      <c r="BJ24" s="210"/>
      <c r="BK24" s="210"/>
      <c r="BL24" s="211"/>
      <c r="BM24" s="213">
        <v>9</v>
      </c>
      <c r="BN24" s="210"/>
      <c r="BO24" s="210"/>
      <c r="BP24" s="210"/>
      <c r="BQ24" s="212"/>
    </row>
    <row r="25" spans="2:69" ht="15" customHeight="1">
      <c r="B25" s="226" t="s">
        <v>123</v>
      </c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8"/>
      <c r="U25" s="238" t="s">
        <v>558</v>
      </c>
      <c r="V25" s="236"/>
      <c r="W25" s="236"/>
      <c r="X25" s="236"/>
      <c r="Y25" s="237"/>
      <c r="Z25" s="238" t="s">
        <v>558</v>
      </c>
      <c r="AA25" s="236"/>
      <c r="AB25" s="236"/>
      <c r="AC25" s="236"/>
      <c r="AD25" s="239"/>
      <c r="AE25" s="235" t="s">
        <v>286</v>
      </c>
      <c r="AF25" s="236"/>
      <c r="AG25" s="236"/>
      <c r="AH25" s="236"/>
      <c r="AI25" s="237"/>
      <c r="AJ25" s="243" t="s">
        <v>143</v>
      </c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5"/>
      <c r="BC25" s="204">
        <v>6</v>
      </c>
      <c r="BD25" s="205"/>
      <c r="BE25" s="205"/>
      <c r="BF25" s="205"/>
      <c r="BG25" s="208"/>
      <c r="BH25" s="204">
        <v>5</v>
      </c>
      <c r="BI25" s="205"/>
      <c r="BJ25" s="205"/>
      <c r="BK25" s="205"/>
      <c r="BL25" s="206"/>
      <c r="BM25" s="207">
        <v>1</v>
      </c>
      <c r="BN25" s="205"/>
      <c r="BO25" s="205"/>
      <c r="BP25" s="205"/>
      <c r="BQ25" s="208"/>
    </row>
    <row r="26" spans="2:69" ht="15" customHeight="1">
      <c r="B26" s="226" t="s">
        <v>559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8"/>
      <c r="U26" s="209" t="s">
        <v>545</v>
      </c>
      <c r="V26" s="210"/>
      <c r="W26" s="210"/>
      <c r="X26" s="210"/>
      <c r="Y26" s="212"/>
      <c r="Z26" s="209" t="s">
        <v>560</v>
      </c>
      <c r="AA26" s="210"/>
      <c r="AB26" s="210"/>
      <c r="AC26" s="210"/>
      <c r="AD26" s="211"/>
      <c r="AE26" s="213">
        <v>1</v>
      </c>
      <c r="AF26" s="210"/>
      <c r="AG26" s="210"/>
      <c r="AH26" s="210"/>
      <c r="AI26" s="212"/>
      <c r="AJ26" s="243" t="s">
        <v>144</v>
      </c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5"/>
      <c r="BC26" s="204" t="s">
        <v>552</v>
      </c>
      <c r="BD26" s="205"/>
      <c r="BE26" s="205"/>
      <c r="BF26" s="205"/>
      <c r="BG26" s="208"/>
      <c r="BH26" s="204" t="s">
        <v>527</v>
      </c>
      <c r="BI26" s="205"/>
      <c r="BJ26" s="205"/>
      <c r="BK26" s="205"/>
      <c r="BL26" s="206"/>
      <c r="BM26" s="207" t="s">
        <v>570</v>
      </c>
      <c r="BN26" s="205"/>
      <c r="BO26" s="205"/>
      <c r="BP26" s="205"/>
      <c r="BQ26" s="208"/>
    </row>
    <row r="27" spans="2:69" ht="15" customHeight="1">
      <c r="B27" s="226" t="s">
        <v>166</v>
      </c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8"/>
      <c r="U27" s="238" t="s">
        <v>487</v>
      </c>
      <c r="V27" s="236"/>
      <c r="W27" s="236"/>
      <c r="X27" s="236"/>
      <c r="Y27" s="237"/>
      <c r="Z27" s="238" t="s">
        <v>487</v>
      </c>
      <c r="AA27" s="236"/>
      <c r="AB27" s="236"/>
      <c r="AC27" s="236"/>
      <c r="AD27" s="239"/>
      <c r="AE27" s="235" t="s">
        <v>520</v>
      </c>
      <c r="AF27" s="236"/>
      <c r="AG27" s="236"/>
      <c r="AH27" s="236"/>
      <c r="AI27" s="237"/>
      <c r="AJ27" s="243" t="s">
        <v>145</v>
      </c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5"/>
      <c r="BC27" s="204">
        <v>3</v>
      </c>
      <c r="BD27" s="205"/>
      <c r="BE27" s="205"/>
      <c r="BF27" s="205"/>
      <c r="BG27" s="208"/>
      <c r="BH27" s="204">
        <v>2</v>
      </c>
      <c r="BI27" s="205"/>
      <c r="BJ27" s="205"/>
      <c r="BK27" s="205"/>
      <c r="BL27" s="206"/>
      <c r="BM27" s="207">
        <v>1</v>
      </c>
      <c r="BN27" s="205"/>
      <c r="BO27" s="205"/>
      <c r="BP27" s="205"/>
      <c r="BQ27" s="208"/>
    </row>
    <row r="28" spans="2:69" ht="15" customHeight="1">
      <c r="B28" s="226" t="s">
        <v>124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8"/>
      <c r="U28" s="209">
        <v>8</v>
      </c>
      <c r="V28" s="210"/>
      <c r="W28" s="210"/>
      <c r="X28" s="210"/>
      <c r="Y28" s="212"/>
      <c r="Z28" s="209">
        <v>6</v>
      </c>
      <c r="AA28" s="210"/>
      <c r="AB28" s="210"/>
      <c r="AC28" s="210"/>
      <c r="AD28" s="211"/>
      <c r="AE28" s="213">
        <v>2</v>
      </c>
      <c r="AF28" s="210"/>
      <c r="AG28" s="210"/>
      <c r="AH28" s="210"/>
      <c r="AI28" s="212"/>
      <c r="AJ28" s="243" t="s">
        <v>146</v>
      </c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5"/>
      <c r="BC28" s="204" t="s">
        <v>497</v>
      </c>
      <c r="BD28" s="205"/>
      <c r="BE28" s="205"/>
      <c r="BF28" s="205"/>
      <c r="BG28" s="208"/>
      <c r="BH28" s="204" t="s">
        <v>528</v>
      </c>
      <c r="BI28" s="205"/>
      <c r="BJ28" s="205"/>
      <c r="BK28" s="205"/>
      <c r="BL28" s="206"/>
      <c r="BM28" s="207" t="s">
        <v>526</v>
      </c>
      <c r="BN28" s="205"/>
      <c r="BO28" s="205"/>
      <c r="BP28" s="205"/>
      <c r="BQ28" s="208"/>
    </row>
    <row r="29" spans="2:69" ht="15" customHeight="1">
      <c r="B29" s="240" t="s">
        <v>561</v>
      </c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38" t="s">
        <v>562</v>
      </c>
      <c r="V29" s="236"/>
      <c r="W29" s="236"/>
      <c r="X29" s="236"/>
      <c r="Y29" s="237"/>
      <c r="Z29" s="238" t="s">
        <v>525</v>
      </c>
      <c r="AA29" s="236"/>
      <c r="AB29" s="236"/>
      <c r="AC29" s="236"/>
      <c r="AD29" s="239"/>
      <c r="AE29" s="235" t="s">
        <v>492</v>
      </c>
      <c r="AF29" s="236"/>
      <c r="AG29" s="236"/>
      <c r="AH29" s="236"/>
      <c r="AI29" s="237"/>
      <c r="AJ29" s="243" t="s">
        <v>285</v>
      </c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5"/>
      <c r="BC29" s="204" t="s">
        <v>487</v>
      </c>
      <c r="BD29" s="205"/>
      <c r="BE29" s="205"/>
      <c r="BF29" s="205"/>
      <c r="BG29" s="208"/>
      <c r="BH29" s="204" t="s">
        <v>487</v>
      </c>
      <c r="BI29" s="205"/>
      <c r="BJ29" s="205"/>
      <c r="BK29" s="205"/>
      <c r="BL29" s="206"/>
      <c r="BM29" s="207" t="s">
        <v>286</v>
      </c>
      <c r="BN29" s="205"/>
      <c r="BO29" s="205"/>
      <c r="BP29" s="205"/>
      <c r="BQ29" s="208"/>
    </row>
    <row r="30" spans="2:69" ht="15" customHeight="1">
      <c r="B30" s="226" t="s">
        <v>167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8"/>
      <c r="U30" s="209">
        <v>8</v>
      </c>
      <c r="V30" s="210"/>
      <c r="W30" s="210"/>
      <c r="X30" s="210"/>
      <c r="Y30" s="212"/>
      <c r="Z30" s="209">
        <v>7</v>
      </c>
      <c r="AA30" s="210"/>
      <c r="AB30" s="210"/>
      <c r="AC30" s="210"/>
      <c r="AD30" s="211"/>
      <c r="AE30" s="213">
        <v>1</v>
      </c>
      <c r="AF30" s="210"/>
      <c r="AG30" s="210"/>
      <c r="AH30" s="210"/>
      <c r="AI30" s="212"/>
      <c r="AJ30" s="243" t="s">
        <v>147</v>
      </c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  <c r="BB30" s="245"/>
      <c r="BC30" s="204">
        <v>12</v>
      </c>
      <c r="BD30" s="205"/>
      <c r="BE30" s="205"/>
      <c r="BF30" s="205"/>
      <c r="BG30" s="208"/>
      <c r="BH30" s="204">
        <v>12</v>
      </c>
      <c r="BI30" s="205"/>
      <c r="BJ30" s="205"/>
      <c r="BK30" s="205"/>
      <c r="BL30" s="206"/>
      <c r="BM30" s="207">
        <v>0</v>
      </c>
      <c r="BN30" s="205"/>
      <c r="BO30" s="205"/>
      <c r="BP30" s="205"/>
      <c r="BQ30" s="208"/>
    </row>
    <row r="31" spans="2:69" ht="15" customHeight="1">
      <c r="B31" s="229" t="s">
        <v>125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1"/>
      <c r="U31" s="204">
        <v>43</v>
      </c>
      <c r="V31" s="205"/>
      <c r="W31" s="205"/>
      <c r="X31" s="205"/>
      <c r="Y31" s="208"/>
      <c r="Z31" s="204">
        <v>20</v>
      </c>
      <c r="AA31" s="205"/>
      <c r="AB31" s="205"/>
      <c r="AC31" s="205"/>
      <c r="AD31" s="206"/>
      <c r="AE31" s="207">
        <v>23</v>
      </c>
      <c r="AF31" s="205"/>
      <c r="AG31" s="205"/>
      <c r="AH31" s="205"/>
      <c r="AI31" s="208"/>
      <c r="AJ31" s="226" t="s">
        <v>152</v>
      </c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8"/>
      <c r="BC31" s="209">
        <v>11</v>
      </c>
      <c r="BD31" s="210"/>
      <c r="BE31" s="210"/>
      <c r="BF31" s="210"/>
      <c r="BG31" s="212"/>
      <c r="BH31" s="209">
        <v>11</v>
      </c>
      <c r="BI31" s="210"/>
      <c r="BJ31" s="210"/>
      <c r="BK31" s="210"/>
      <c r="BL31" s="211"/>
      <c r="BM31" s="213">
        <v>0</v>
      </c>
      <c r="BN31" s="210"/>
      <c r="BO31" s="210"/>
      <c r="BP31" s="210"/>
      <c r="BQ31" s="212"/>
    </row>
    <row r="32" spans="2:69" ht="15" customHeight="1">
      <c r="B32" s="226" t="s">
        <v>126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8"/>
      <c r="U32" s="209">
        <v>10</v>
      </c>
      <c r="V32" s="210"/>
      <c r="W32" s="210"/>
      <c r="X32" s="210"/>
      <c r="Y32" s="212"/>
      <c r="Z32" s="209">
        <v>8</v>
      </c>
      <c r="AA32" s="210"/>
      <c r="AB32" s="210"/>
      <c r="AC32" s="210"/>
      <c r="AD32" s="211"/>
      <c r="AE32" s="213">
        <v>2</v>
      </c>
      <c r="AF32" s="210"/>
      <c r="AG32" s="210"/>
      <c r="AH32" s="210"/>
      <c r="AI32" s="212"/>
      <c r="AJ32" s="232" t="s">
        <v>148</v>
      </c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4"/>
      <c r="BC32" s="204">
        <v>15</v>
      </c>
      <c r="BD32" s="205"/>
      <c r="BE32" s="205"/>
      <c r="BF32" s="205"/>
      <c r="BG32" s="208"/>
      <c r="BH32" s="204">
        <v>9</v>
      </c>
      <c r="BI32" s="205"/>
      <c r="BJ32" s="205"/>
      <c r="BK32" s="205"/>
      <c r="BL32" s="206"/>
      <c r="BM32" s="207">
        <v>6</v>
      </c>
      <c r="BN32" s="205"/>
      <c r="BO32" s="205"/>
      <c r="BP32" s="205"/>
      <c r="BQ32" s="208"/>
    </row>
    <row r="33" spans="2:69" ht="15" customHeight="1">
      <c r="B33" s="226" t="s">
        <v>127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8"/>
      <c r="U33" s="209">
        <v>21</v>
      </c>
      <c r="V33" s="210"/>
      <c r="W33" s="210"/>
      <c r="X33" s="210"/>
      <c r="Y33" s="212"/>
      <c r="Z33" s="209">
        <v>8</v>
      </c>
      <c r="AA33" s="210"/>
      <c r="AB33" s="210"/>
      <c r="AC33" s="210"/>
      <c r="AD33" s="211"/>
      <c r="AE33" s="213">
        <v>13</v>
      </c>
      <c r="AF33" s="210"/>
      <c r="AG33" s="210"/>
      <c r="AH33" s="210"/>
      <c r="AI33" s="212"/>
      <c r="AJ33" s="214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6"/>
      <c r="BC33" s="209"/>
      <c r="BD33" s="210"/>
      <c r="BE33" s="210"/>
      <c r="BF33" s="210"/>
      <c r="BG33" s="212"/>
      <c r="BH33" s="209"/>
      <c r="BI33" s="210"/>
      <c r="BJ33" s="210"/>
      <c r="BK33" s="210"/>
      <c r="BL33" s="211"/>
      <c r="BM33" s="213"/>
      <c r="BN33" s="210"/>
      <c r="BO33" s="210"/>
      <c r="BP33" s="210"/>
      <c r="BQ33" s="212"/>
    </row>
    <row r="34" spans="2:69" ht="15" customHeight="1">
      <c r="B34" s="226" t="s">
        <v>495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8"/>
      <c r="U34" s="238" t="s">
        <v>494</v>
      </c>
      <c r="V34" s="236"/>
      <c r="W34" s="236"/>
      <c r="X34" s="236"/>
      <c r="Y34" s="237"/>
      <c r="Z34" s="238" t="s">
        <v>496</v>
      </c>
      <c r="AA34" s="236"/>
      <c r="AB34" s="236"/>
      <c r="AC34" s="236"/>
      <c r="AD34" s="239"/>
      <c r="AE34" s="235" t="s">
        <v>493</v>
      </c>
      <c r="AF34" s="236"/>
      <c r="AG34" s="236"/>
      <c r="AH34" s="236"/>
      <c r="AI34" s="237"/>
      <c r="AJ34" s="214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6"/>
      <c r="BC34" s="209"/>
      <c r="BD34" s="210"/>
      <c r="BE34" s="210"/>
      <c r="BF34" s="210"/>
      <c r="BG34" s="212"/>
      <c r="BH34" s="209"/>
      <c r="BI34" s="210"/>
      <c r="BJ34" s="210"/>
      <c r="BK34" s="210"/>
      <c r="BL34" s="211"/>
      <c r="BM34" s="213"/>
      <c r="BN34" s="210"/>
      <c r="BO34" s="210"/>
      <c r="BP34" s="210"/>
      <c r="BQ34" s="212"/>
    </row>
    <row r="35" spans="2:69" ht="15" customHeight="1">
      <c r="B35" s="226" t="s">
        <v>128</v>
      </c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8"/>
      <c r="U35" s="209">
        <v>11</v>
      </c>
      <c r="V35" s="210"/>
      <c r="W35" s="210"/>
      <c r="X35" s="210"/>
      <c r="Y35" s="212"/>
      <c r="Z35" s="209">
        <v>3</v>
      </c>
      <c r="AA35" s="210"/>
      <c r="AB35" s="210"/>
      <c r="AC35" s="210"/>
      <c r="AD35" s="211"/>
      <c r="AE35" s="213">
        <v>8</v>
      </c>
      <c r="AF35" s="210"/>
      <c r="AG35" s="210"/>
      <c r="AH35" s="210"/>
      <c r="AI35" s="212"/>
      <c r="AJ35" s="214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6"/>
      <c r="BC35" s="209"/>
      <c r="BD35" s="210"/>
      <c r="BE35" s="210"/>
      <c r="BF35" s="210"/>
      <c r="BG35" s="212"/>
      <c r="BH35" s="209"/>
      <c r="BI35" s="210"/>
      <c r="BJ35" s="210"/>
      <c r="BK35" s="210"/>
      <c r="BL35" s="211"/>
      <c r="BM35" s="213"/>
      <c r="BN35" s="210"/>
      <c r="BO35" s="210"/>
      <c r="BP35" s="210"/>
      <c r="BQ35" s="212"/>
    </row>
    <row r="36" spans="2:69" ht="15" customHeight="1">
      <c r="B36" s="229" t="s">
        <v>129</v>
      </c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1"/>
      <c r="U36" s="204">
        <v>39</v>
      </c>
      <c r="V36" s="205"/>
      <c r="W36" s="205"/>
      <c r="X36" s="205"/>
      <c r="Y36" s="208"/>
      <c r="Z36" s="204">
        <v>10</v>
      </c>
      <c r="AA36" s="205"/>
      <c r="AB36" s="205"/>
      <c r="AC36" s="205"/>
      <c r="AD36" s="206"/>
      <c r="AE36" s="207">
        <v>29</v>
      </c>
      <c r="AF36" s="205"/>
      <c r="AG36" s="205"/>
      <c r="AH36" s="205"/>
      <c r="AI36" s="208"/>
      <c r="AJ36" s="214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6"/>
      <c r="BC36" s="209"/>
      <c r="BD36" s="210"/>
      <c r="BE36" s="210"/>
      <c r="BF36" s="210"/>
      <c r="BG36" s="212"/>
      <c r="BH36" s="209"/>
      <c r="BI36" s="210"/>
      <c r="BJ36" s="210"/>
      <c r="BK36" s="210"/>
      <c r="BL36" s="211"/>
      <c r="BM36" s="213"/>
      <c r="BN36" s="210"/>
      <c r="BO36" s="210"/>
      <c r="BP36" s="210"/>
      <c r="BQ36" s="212"/>
    </row>
    <row r="37" spans="2:69" ht="15" customHeight="1">
      <c r="B37" s="226" t="s">
        <v>130</v>
      </c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8"/>
      <c r="U37" s="209">
        <v>30</v>
      </c>
      <c r="V37" s="210"/>
      <c r="W37" s="210"/>
      <c r="X37" s="210"/>
      <c r="Y37" s="212"/>
      <c r="Z37" s="209">
        <v>6</v>
      </c>
      <c r="AA37" s="210"/>
      <c r="AB37" s="210"/>
      <c r="AC37" s="210"/>
      <c r="AD37" s="211"/>
      <c r="AE37" s="213">
        <v>24</v>
      </c>
      <c r="AF37" s="210"/>
      <c r="AG37" s="210"/>
      <c r="AH37" s="210"/>
      <c r="AI37" s="212"/>
      <c r="AJ37" s="214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6"/>
      <c r="BC37" s="209"/>
      <c r="BD37" s="210"/>
      <c r="BE37" s="210"/>
      <c r="BF37" s="210"/>
      <c r="BG37" s="212"/>
      <c r="BH37" s="209"/>
      <c r="BI37" s="210"/>
      <c r="BJ37" s="210"/>
      <c r="BK37" s="210"/>
      <c r="BL37" s="211"/>
      <c r="BM37" s="213"/>
      <c r="BN37" s="210"/>
      <c r="BO37" s="210"/>
      <c r="BP37" s="210"/>
      <c r="BQ37" s="212"/>
    </row>
    <row r="38" spans="2:69" ht="15" customHeight="1">
      <c r="B38" s="226" t="s">
        <v>131</v>
      </c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8"/>
      <c r="U38" s="209">
        <v>5</v>
      </c>
      <c r="V38" s="210"/>
      <c r="W38" s="210"/>
      <c r="X38" s="210"/>
      <c r="Y38" s="212"/>
      <c r="Z38" s="209">
        <v>3</v>
      </c>
      <c r="AA38" s="210"/>
      <c r="AB38" s="210"/>
      <c r="AC38" s="210"/>
      <c r="AD38" s="211"/>
      <c r="AE38" s="213">
        <v>2</v>
      </c>
      <c r="AF38" s="210"/>
      <c r="AG38" s="210"/>
      <c r="AH38" s="210"/>
      <c r="AI38" s="212"/>
      <c r="AJ38" s="214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6"/>
      <c r="BC38" s="209"/>
      <c r="BD38" s="210"/>
      <c r="BE38" s="210"/>
      <c r="BF38" s="210"/>
      <c r="BG38" s="212"/>
      <c r="BH38" s="209"/>
      <c r="BI38" s="210"/>
      <c r="BJ38" s="210"/>
      <c r="BK38" s="210"/>
      <c r="BL38" s="211"/>
      <c r="BM38" s="213"/>
      <c r="BN38" s="210"/>
      <c r="BO38" s="210"/>
      <c r="BP38" s="210"/>
      <c r="BQ38" s="212"/>
    </row>
    <row r="39" spans="2:69" ht="15" customHeight="1">
      <c r="B39" s="226" t="s">
        <v>132</v>
      </c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8"/>
      <c r="U39" s="209" t="s">
        <v>563</v>
      </c>
      <c r="V39" s="210"/>
      <c r="W39" s="210"/>
      <c r="X39" s="210"/>
      <c r="Y39" s="212"/>
      <c r="Z39" s="209" t="s">
        <v>551</v>
      </c>
      <c r="AA39" s="210"/>
      <c r="AB39" s="210"/>
      <c r="AC39" s="210"/>
      <c r="AD39" s="211"/>
      <c r="AE39" s="213" t="s">
        <v>564</v>
      </c>
      <c r="AF39" s="210"/>
      <c r="AG39" s="210"/>
      <c r="AH39" s="210"/>
      <c r="AI39" s="212"/>
      <c r="AJ39" s="214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6"/>
      <c r="BC39" s="209"/>
      <c r="BD39" s="210"/>
      <c r="BE39" s="210"/>
      <c r="BF39" s="210"/>
      <c r="BG39" s="212"/>
      <c r="BH39" s="209"/>
      <c r="BI39" s="210"/>
      <c r="BJ39" s="210"/>
      <c r="BK39" s="210"/>
      <c r="BL39" s="211"/>
      <c r="BM39" s="213"/>
      <c r="BN39" s="210"/>
      <c r="BO39" s="210"/>
      <c r="BP39" s="210"/>
      <c r="BQ39" s="212"/>
    </row>
    <row r="40" spans="2:69" ht="15" customHeight="1">
      <c r="B40" s="229" t="s">
        <v>284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1"/>
      <c r="U40" s="204">
        <v>51</v>
      </c>
      <c r="V40" s="205"/>
      <c r="W40" s="205"/>
      <c r="X40" s="205"/>
      <c r="Y40" s="208"/>
      <c r="Z40" s="204">
        <v>47</v>
      </c>
      <c r="AA40" s="205"/>
      <c r="AB40" s="205"/>
      <c r="AC40" s="205"/>
      <c r="AD40" s="206"/>
      <c r="AE40" s="207">
        <v>4</v>
      </c>
      <c r="AF40" s="205"/>
      <c r="AG40" s="205"/>
      <c r="AH40" s="205"/>
      <c r="AI40" s="208"/>
      <c r="AJ40" s="214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6"/>
      <c r="BC40" s="209"/>
      <c r="BD40" s="210"/>
      <c r="BE40" s="210"/>
      <c r="BF40" s="210"/>
      <c r="BG40" s="212"/>
      <c r="BH40" s="209"/>
      <c r="BI40" s="210"/>
      <c r="BJ40" s="210"/>
      <c r="BK40" s="210"/>
      <c r="BL40" s="211"/>
      <c r="BM40" s="213"/>
      <c r="BN40" s="210"/>
      <c r="BO40" s="210"/>
      <c r="BP40" s="210"/>
      <c r="BQ40" s="212"/>
    </row>
    <row r="41" spans="2:69" ht="15" customHeight="1">
      <c r="B41" s="226" t="s">
        <v>133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8"/>
      <c r="U41" s="209">
        <v>16</v>
      </c>
      <c r="V41" s="210"/>
      <c r="W41" s="210"/>
      <c r="X41" s="210"/>
      <c r="Y41" s="212"/>
      <c r="Z41" s="209">
        <v>15</v>
      </c>
      <c r="AA41" s="210"/>
      <c r="AB41" s="210"/>
      <c r="AC41" s="210"/>
      <c r="AD41" s="211"/>
      <c r="AE41" s="213">
        <v>1</v>
      </c>
      <c r="AF41" s="210"/>
      <c r="AG41" s="210"/>
      <c r="AH41" s="210"/>
      <c r="AI41" s="212"/>
      <c r="AJ41" s="214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6"/>
      <c r="BC41" s="209"/>
      <c r="BD41" s="210"/>
      <c r="BE41" s="210"/>
      <c r="BF41" s="210"/>
      <c r="BG41" s="212"/>
      <c r="BH41" s="209"/>
      <c r="BI41" s="210"/>
      <c r="BJ41" s="210"/>
      <c r="BK41" s="210"/>
      <c r="BL41" s="211"/>
      <c r="BM41" s="213"/>
      <c r="BN41" s="210"/>
      <c r="BO41" s="210"/>
      <c r="BP41" s="210"/>
      <c r="BQ41" s="212"/>
    </row>
    <row r="42" spans="2:69" ht="15" customHeight="1">
      <c r="B42" s="226" t="s">
        <v>134</v>
      </c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8"/>
      <c r="U42" s="209">
        <v>10</v>
      </c>
      <c r="V42" s="210"/>
      <c r="W42" s="210"/>
      <c r="X42" s="210"/>
      <c r="Y42" s="212"/>
      <c r="Z42" s="209">
        <v>9</v>
      </c>
      <c r="AA42" s="210"/>
      <c r="AB42" s="210"/>
      <c r="AC42" s="210"/>
      <c r="AD42" s="211"/>
      <c r="AE42" s="213">
        <v>1</v>
      </c>
      <c r="AF42" s="210"/>
      <c r="AG42" s="210"/>
      <c r="AH42" s="210"/>
      <c r="AI42" s="212"/>
      <c r="AJ42" s="214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6"/>
      <c r="BC42" s="209"/>
      <c r="BD42" s="210"/>
      <c r="BE42" s="210"/>
      <c r="BF42" s="210"/>
      <c r="BG42" s="212"/>
      <c r="BH42" s="209"/>
      <c r="BI42" s="210"/>
      <c r="BJ42" s="210"/>
      <c r="BK42" s="210"/>
      <c r="BL42" s="211"/>
      <c r="BM42" s="213"/>
      <c r="BN42" s="210"/>
      <c r="BO42" s="210"/>
      <c r="BP42" s="210"/>
      <c r="BQ42" s="212"/>
    </row>
    <row r="43" spans="2:69" ht="15" customHeight="1">
      <c r="B43" s="226" t="s">
        <v>135</v>
      </c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8"/>
      <c r="U43" s="209">
        <v>12</v>
      </c>
      <c r="V43" s="210"/>
      <c r="W43" s="210"/>
      <c r="X43" s="210"/>
      <c r="Y43" s="212"/>
      <c r="Z43" s="209">
        <v>11</v>
      </c>
      <c r="AA43" s="210"/>
      <c r="AB43" s="210"/>
      <c r="AC43" s="210"/>
      <c r="AD43" s="211"/>
      <c r="AE43" s="213">
        <v>1</v>
      </c>
      <c r="AF43" s="210"/>
      <c r="AG43" s="210"/>
      <c r="AH43" s="210"/>
      <c r="AI43" s="212"/>
      <c r="AJ43" s="259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0"/>
      <c r="BB43" s="261"/>
      <c r="BC43" s="209"/>
      <c r="BD43" s="210"/>
      <c r="BE43" s="210"/>
      <c r="BF43" s="210"/>
      <c r="BG43" s="212"/>
      <c r="BH43" s="209"/>
      <c r="BI43" s="210"/>
      <c r="BJ43" s="210"/>
      <c r="BK43" s="210"/>
      <c r="BL43" s="211"/>
      <c r="BM43" s="213"/>
      <c r="BN43" s="210"/>
      <c r="BO43" s="210"/>
      <c r="BP43" s="210"/>
      <c r="BQ43" s="212"/>
    </row>
    <row r="44" spans="2:69" ht="15" customHeight="1">
      <c r="B44" s="226" t="s">
        <v>136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8"/>
      <c r="U44" s="209">
        <v>11</v>
      </c>
      <c r="V44" s="210"/>
      <c r="W44" s="210"/>
      <c r="X44" s="210"/>
      <c r="Y44" s="212"/>
      <c r="Z44" s="209">
        <v>10</v>
      </c>
      <c r="AA44" s="210"/>
      <c r="AB44" s="210"/>
      <c r="AC44" s="210"/>
      <c r="AD44" s="211"/>
      <c r="AE44" s="213">
        <v>1</v>
      </c>
      <c r="AF44" s="210"/>
      <c r="AG44" s="210"/>
      <c r="AH44" s="210"/>
      <c r="AI44" s="212"/>
      <c r="AJ44" s="223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5"/>
      <c r="BC44" s="209"/>
      <c r="BD44" s="210"/>
      <c r="BE44" s="210"/>
      <c r="BF44" s="210"/>
      <c r="BG44" s="212"/>
      <c r="BH44" s="209"/>
      <c r="BI44" s="210"/>
      <c r="BJ44" s="210"/>
      <c r="BK44" s="210"/>
      <c r="BL44" s="211"/>
      <c r="BM44" s="213"/>
      <c r="BN44" s="210"/>
      <c r="BO44" s="210"/>
      <c r="BP44" s="210"/>
      <c r="BQ44" s="212"/>
    </row>
    <row r="45" spans="42:69" ht="15" customHeight="1">
      <c r="AP45" s="3" t="s">
        <v>239</v>
      </c>
      <c r="AS45" s="3" t="s">
        <v>154</v>
      </c>
      <c r="BQ45" s="13" t="s">
        <v>155</v>
      </c>
    </row>
    <row r="46" spans="2:68" ht="15" customHeight="1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I46" s="16"/>
      <c r="BJ46" s="16"/>
      <c r="BK46" s="16"/>
      <c r="BL46" s="16"/>
      <c r="BM46" s="16"/>
      <c r="BN46" s="16"/>
      <c r="BO46" s="16"/>
      <c r="BP46" s="16"/>
    </row>
    <row r="47" spans="1:69" s="16" customFormat="1" ht="15" customHeight="1">
      <c r="A47" s="16" t="s">
        <v>101</v>
      </c>
      <c r="N47" s="16" t="s">
        <v>519</v>
      </c>
      <c r="BH47" s="3"/>
      <c r="BQ47" s="18" t="s">
        <v>99</v>
      </c>
    </row>
    <row r="48" spans="2:69" s="16" customFormat="1" ht="15" customHeight="1">
      <c r="B48" s="70" t="s">
        <v>272</v>
      </c>
      <c r="C48" s="70"/>
      <c r="D48" s="70"/>
      <c r="E48" s="70"/>
      <c r="F48" s="70"/>
      <c r="G48" s="70"/>
      <c r="H48" s="70"/>
      <c r="I48" s="70"/>
      <c r="J48" s="70" t="s">
        <v>103</v>
      </c>
      <c r="K48" s="70"/>
      <c r="L48" s="70"/>
      <c r="M48" s="70"/>
      <c r="N48" s="70"/>
      <c r="O48" s="70"/>
      <c r="P48" s="70"/>
      <c r="Q48" s="70"/>
      <c r="R48" s="70"/>
      <c r="S48" s="70"/>
      <c r="T48" s="70" t="s">
        <v>104</v>
      </c>
      <c r="U48" s="70"/>
      <c r="V48" s="70"/>
      <c r="W48" s="70"/>
      <c r="X48" s="70"/>
      <c r="Y48" s="70"/>
      <c r="Z48" s="70"/>
      <c r="AA48" s="70"/>
      <c r="AB48" s="70"/>
      <c r="AC48" s="70"/>
      <c r="AD48" s="99" t="s">
        <v>105</v>
      </c>
      <c r="AE48" s="100"/>
      <c r="AF48" s="100"/>
      <c r="AG48" s="100"/>
      <c r="AH48" s="100"/>
      <c r="AI48" s="100"/>
      <c r="AJ48" s="100"/>
      <c r="AK48" s="100"/>
      <c r="AL48" s="100"/>
      <c r="AM48" s="75"/>
      <c r="AN48" s="70" t="s">
        <v>106</v>
      </c>
      <c r="AO48" s="70"/>
      <c r="AP48" s="70"/>
      <c r="AQ48" s="70"/>
      <c r="AR48" s="70"/>
      <c r="AS48" s="70"/>
      <c r="AT48" s="70"/>
      <c r="AU48" s="70"/>
      <c r="AV48" s="70"/>
      <c r="AW48" s="70"/>
      <c r="AX48" s="70" t="s">
        <v>107</v>
      </c>
      <c r="AY48" s="70"/>
      <c r="AZ48" s="70"/>
      <c r="BA48" s="70"/>
      <c r="BB48" s="70"/>
      <c r="BC48" s="70"/>
      <c r="BD48" s="70"/>
      <c r="BE48" s="70"/>
      <c r="BF48" s="70"/>
      <c r="BG48" s="70"/>
      <c r="BH48" s="99" t="s">
        <v>108</v>
      </c>
      <c r="BI48" s="100"/>
      <c r="BJ48" s="100"/>
      <c r="BK48" s="100"/>
      <c r="BL48" s="100"/>
      <c r="BM48" s="100"/>
      <c r="BN48" s="100"/>
      <c r="BO48" s="100"/>
      <c r="BP48" s="100"/>
      <c r="BQ48" s="75"/>
    </row>
    <row r="49" spans="2:69" s="16" customFormat="1" ht="15" customHeight="1">
      <c r="B49" s="70" t="s">
        <v>102</v>
      </c>
      <c r="C49" s="70"/>
      <c r="D49" s="70"/>
      <c r="E49" s="70"/>
      <c r="F49" s="70"/>
      <c r="G49" s="70"/>
      <c r="H49" s="70"/>
      <c r="I49" s="70"/>
      <c r="J49" s="217">
        <v>1717871</v>
      </c>
      <c r="K49" s="218"/>
      <c r="L49" s="218"/>
      <c r="M49" s="218"/>
      <c r="N49" s="218"/>
      <c r="O49" s="218"/>
      <c r="P49" s="218"/>
      <c r="Q49" s="218"/>
      <c r="R49" s="218"/>
      <c r="S49" s="219"/>
      <c r="T49" s="217">
        <v>474496</v>
      </c>
      <c r="U49" s="218"/>
      <c r="V49" s="218"/>
      <c r="W49" s="218"/>
      <c r="X49" s="218"/>
      <c r="Y49" s="218"/>
      <c r="Z49" s="218"/>
      <c r="AA49" s="218"/>
      <c r="AB49" s="218"/>
      <c r="AC49" s="219"/>
      <c r="AD49" s="217">
        <v>2600457</v>
      </c>
      <c r="AE49" s="218"/>
      <c r="AF49" s="218"/>
      <c r="AG49" s="218"/>
      <c r="AH49" s="218"/>
      <c r="AI49" s="218"/>
      <c r="AJ49" s="218"/>
      <c r="AK49" s="218"/>
      <c r="AL49" s="218"/>
      <c r="AM49" s="219"/>
      <c r="AN49" s="217">
        <v>135452</v>
      </c>
      <c r="AO49" s="218"/>
      <c r="AP49" s="218"/>
      <c r="AQ49" s="218"/>
      <c r="AR49" s="218"/>
      <c r="AS49" s="218"/>
      <c r="AT49" s="218"/>
      <c r="AU49" s="218"/>
      <c r="AV49" s="218"/>
      <c r="AW49" s="219"/>
      <c r="AX49" s="217">
        <v>23487</v>
      </c>
      <c r="AY49" s="218"/>
      <c r="AZ49" s="218"/>
      <c r="BA49" s="218"/>
      <c r="BB49" s="218"/>
      <c r="BC49" s="218"/>
      <c r="BD49" s="218"/>
      <c r="BE49" s="218"/>
      <c r="BF49" s="218"/>
      <c r="BG49" s="219"/>
      <c r="BH49" s="217">
        <v>411921</v>
      </c>
      <c r="BI49" s="218"/>
      <c r="BJ49" s="218"/>
      <c r="BK49" s="218"/>
      <c r="BL49" s="218"/>
      <c r="BM49" s="218"/>
      <c r="BN49" s="218"/>
      <c r="BO49" s="218"/>
      <c r="BP49" s="218"/>
      <c r="BQ49" s="219"/>
    </row>
    <row r="50" spans="2:69" s="16" customFormat="1" ht="15" customHeight="1">
      <c r="B50" s="70" t="s">
        <v>273</v>
      </c>
      <c r="C50" s="70"/>
      <c r="D50" s="70"/>
      <c r="E50" s="70"/>
      <c r="F50" s="70"/>
      <c r="G50" s="70"/>
      <c r="H50" s="70"/>
      <c r="I50" s="70"/>
      <c r="J50" s="99">
        <v>32</v>
      </c>
      <c r="K50" s="100"/>
      <c r="L50" s="100"/>
      <c r="M50" s="100"/>
      <c r="N50" s="100"/>
      <c r="O50" s="100"/>
      <c r="P50" s="100"/>
      <c r="Q50" s="100"/>
      <c r="R50" s="100"/>
      <c r="S50" s="75"/>
      <c r="T50" s="99" t="s">
        <v>573</v>
      </c>
      <c r="U50" s="100"/>
      <c r="V50" s="100"/>
      <c r="W50" s="100"/>
      <c r="X50" s="100"/>
      <c r="Y50" s="100"/>
      <c r="Z50" s="100"/>
      <c r="AA50" s="100"/>
      <c r="AB50" s="100"/>
      <c r="AC50" s="75"/>
      <c r="AD50" s="99" t="s">
        <v>574</v>
      </c>
      <c r="AE50" s="100"/>
      <c r="AF50" s="100"/>
      <c r="AG50" s="100"/>
      <c r="AH50" s="100"/>
      <c r="AI50" s="100"/>
      <c r="AJ50" s="100"/>
      <c r="AK50" s="100"/>
      <c r="AL50" s="100"/>
      <c r="AM50" s="75"/>
      <c r="AN50" s="99">
        <v>2.5</v>
      </c>
      <c r="AO50" s="100"/>
      <c r="AP50" s="100"/>
      <c r="AQ50" s="100"/>
      <c r="AR50" s="100"/>
      <c r="AS50" s="100"/>
      <c r="AT50" s="100"/>
      <c r="AU50" s="100"/>
      <c r="AV50" s="100"/>
      <c r="AW50" s="75"/>
      <c r="AX50" s="99">
        <v>0.4</v>
      </c>
      <c r="AY50" s="100"/>
      <c r="AZ50" s="100"/>
      <c r="BA50" s="100"/>
      <c r="BB50" s="100"/>
      <c r="BC50" s="100"/>
      <c r="BD50" s="100"/>
      <c r="BE50" s="100"/>
      <c r="BF50" s="100"/>
      <c r="BG50" s="75"/>
      <c r="BH50" s="99">
        <v>7.7</v>
      </c>
      <c r="BI50" s="100"/>
      <c r="BJ50" s="100"/>
      <c r="BK50" s="100"/>
      <c r="BL50" s="100"/>
      <c r="BM50" s="100"/>
      <c r="BN50" s="100"/>
      <c r="BO50" s="100"/>
      <c r="BP50" s="100"/>
      <c r="BQ50" s="75"/>
    </row>
    <row r="51" s="16" customFormat="1" ht="15" customHeight="1">
      <c r="BQ51" s="18" t="s">
        <v>45</v>
      </c>
    </row>
    <row r="52" s="16" customFormat="1" ht="13.5" customHeight="1"/>
    <row r="53" spans="1:66" s="16" customFormat="1" ht="15" customHeight="1">
      <c r="A53" s="16" t="s">
        <v>153</v>
      </c>
      <c r="BN53" s="18" t="s">
        <v>575</v>
      </c>
    </row>
    <row r="54" spans="2:71" s="16" customFormat="1" ht="15.75" customHeight="1">
      <c r="B54" s="222" t="s">
        <v>576</v>
      </c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 t="s">
        <v>577</v>
      </c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 t="s">
        <v>578</v>
      </c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 t="s">
        <v>579</v>
      </c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 t="s">
        <v>580</v>
      </c>
      <c r="BC54" s="222"/>
      <c r="BD54" s="222"/>
      <c r="BE54" s="222"/>
      <c r="BF54" s="222"/>
      <c r="BG54" s="222"/>
      <c r="BH54" s="222"/>
      <c r="BI54" s="222"/>
      <c r="BJ54" s="222"/>
      <c r="BK54" s="222"/>
      <c r="BL54" s="222"/>
      <c r="BM54" s="222"/>
      <c r="BN54" s="262"/>
      <c r="BO54" s="28"/>
      <c r="BP54" s="8"/>
      <c r="BQ54" s="8"/>
      <c r="BR54" s="8"/>
      <c r="BS54" s="8"/>
    </row>
    <row r="55" spans="2:71" s="16" customFormat="1" ht="15" customHeight="1">
      <c r="B55" s="220">
        <v>645870314</v>
      </c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>
        <v>0</v>
      </c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>
        <v>3318334</v>
      </c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>
        <v>2414438</v>
      </c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>
        <v>219019.91</v>
      </c>
      <c r="BC55" s="220"/>
      <c r="BD55" s="220"/>
      <c r="BE55" s="220"/>
      <c r="BF55" s="220"/>
      <c r="BG55" s="220"/>
      <c r="BH55" s="220"/>
      <c r="BI55" s="220"/>
      <c r="BJ55" s="220"/>
      <c r="BK55" s="220"/>
      <c r="BL55" s="220"/>
      <c r="BM55" s="220"/>
      <c r="BN55" s="221"/>
      <c r="BO55" s="28"/>
      <c r="BP55" s="8"/>
      <c r="BQ55" s="8"/>
      <c r="BR55" s="8"/>
      <c r="BS55" s="8"/>
    </row>
    <row r="56" s="16" customFormat="1" ht="15" customHeight="1">
      <c r="BN56" s="18" t="s">
        <v>45</v>
      </c>
    </row>
    <row r="57" s="16" customFormat="1" ht="15" customHeight="1"/>
    <row r="58" spans="2:69" s="16" customFormat="1" ht="1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</sheetData>
  <sheetProtection/>
  <mergeCells count="345">
    <mergeCell ref="B54:N54"/>
    <mergeCell ref="BM31:BQ31"/>
    <mergeCell ref="AD48:AM48"/>
    <mergeCell ref="AD49:AM49"/>
    <mergeCell ref="AD50:AM50"/>
    <mergeCell ref="B55:N55"/>
    <mergeCell ref="O54:AA54"/>
    <mergeCell ref="O55:AA55"/>
    <mergeCell ref="AB54:AN54"/>
    <mergeCell ref="AB55:AN55"/>
    <mergeCell ref="AJ25:BB25"/>
    <mergeCell ref="BC25:BG25"/>
    <mergeCell ref="BH25:BL25"/>
    <mergeCell ref="BM25:BQ25"/>
    <mergeCell ref="AJ22:BB22"/>
    <mergeCell ref="BM24:BQ24"/>
    <mergeCell ref="BM23:BQ23"/>
    <mergeCell ref="BH23:BL23"/>
    <mergeCell ref="B17:T17"/>
    <mergeCell ref="U17:Y17"/>
    <mergeCell ref="Z17:AD17"/>
    <mergeCell ref="AE17:AI17"/>
    <mergeCell ref="B23:T23"/>
    <mergeCell ref="U23:Y23"/>
    <mergeCell ref="Z23:AD23"/>
    <mergeCell ref="AE23:AI23"/>
    <mergeCell ref="Z21:AD21"/>
    <mergeCell ref="AE21:AI21"/>
    <mergeCell ref="BC19:BG19"/>
    <mergeCell ref="AJ20:BB20"/>
    <mergeCell ref="BC20:BG20"/>
    <mergeCell ref="BM9:BQ9"/>
    <mergeCell ref="BM8:BQ8"/>
    <mergeCell ref="BM17:BQ17"/>
    <mergeCell ref="BM15:BQ15"/>
    <mergeCell ref="BM11:BQ11"/>
    <mergeCell ref="BC18:BG18"/>
    <mergeCell ref="BH18:BL18"/>
    <mergeCell ref="BM7:BQ7"/>
    <mergeCell ref="BM6:BQ6"/>
    <mergeCell ref="B14:T14"/>
    <mergeCell ref="U14:Y14"/>
    <mergeCell ref="Z14:AD14"/>
    <mergeCell ref="AE14:AI14"/>
    <mergeCell ref="B13:T13"/>
    <mergeCell ref="Z13:AD13"/>
    <mergeCell ref="BM14:BQ14"/>
    <mergeCell ref="BM13:BQ13"/>
    <mergeCell ref="BM26:BQ26"/>
    <mergeCell ref="BM21:BQ21"/>
    <mergeCell ref="BM16:BQ16"/>
    <mergeCell ref="BM19:BQ19"/>
    <mergeCell ref="BM20:BQ20"/>
    <mergeCell ref="BM18:BQ18"/>
    <mergeCell ref="BM22:BQ22"/>
    <mergeCell ref="BM27:BQ27"/>
    <mergeCell ref="BM43:BQ43"/>
    <mergeCell ref="BM42:BQ42"/>
    <mergeCell ref="BM41:BQ41"/>
    <mergeCell ref="BM38:BQ38"/>
    <mergeCell ref="BM29:BQ29"/>
    <mergeCell ref="BM30:BQ30"/>
    <mergeCell ref="BM40:BQ40"/>
    <mergeCell ref="BH38:BL38"/>
    <mergeCell ref="BH41:BL41"/>
    <mergeCell ref="BC28:BG28"/>
    <mergeCell ref="BB54:BN54"/>
    <mergeCell ref="AE43:AI43"/>
    <mergeCell ref="BM28:BQ28"/>
    <mergeCell ref="AJ29:BB29"/>
    <mergeCell ref="BC29:BG29"/>
    <mergeCell ref="BH29:BL29"/>
    <mergeCell ref="BM33:BQ33"/>
    <mergeCell ref="U43:Y43"/>
    <mergeCell ref="B43:T43"/>
    <mergeCell ref="BH19:BL19"/>
    <mergeCell ref="BH20:BL20"/>
    <mergeCell ref="B25:T25"/>
    <mergeCell ref="U25:Y25"/>
    <mergeCell ref="AE25:AI25"/>
    <mergeCell ref="B21:T21"/>
    <mergeCell ref="B24:T24"/>
    <mergeCell ref="BC43:BG43"/>
    <mergeCell ref="AE19:AI19"/>
    <mergeCell ref="BC38:BG38"/>
    <mergeCell ref="Z25:AD25"/>
    <mergeCell ref="AJ43:BB43"/>
    <mergeCell ref="AJ26:BB26"/>
    <mergeCell ref="BC26:BG26"/>
    <mergeCell ref="BC24:BG24"/>
    <mergeCell ref="AE28:AI28"/>
    <mergeCell ref="BC23:BG23"/>
    <mergeCell ref="Z43:AD43"/>
    <mergeCell ref="AJ27:BB27"/>
    <mergeCell ref="BH17:BL17"/>
    <mergeCell ref="Z20:AD20"/>
    <mergeCell ref="AE20:AI20"/>
    <mergeCell ref="BH16:BL16"/>
    <mergeCell ref="BC21:BG21"/>
    <mergeCell ref="BC16:BG16"/>
    <mergeCell ref="Z18:AD18"/>
    <mergeCell ref="AE18:AI18"/>
    <mergeCell ref="Z19:AD19"/>
    <mergeCell ref="BH15:BL15"/>
    <mergeCell ref="BH13:BL13"/>
    <mergeCell ref="Z16:AD16"/>
    <mergeCell ref="AE16:AI16"/>
    <mergeCell ref="AJ15:BB15"/>
    <mergeCell ref="BC15:BG15"/>
    <mergeCell ref="Z15:AD15"/>
    <mergeCell ref="AE15:AI15"/>
    <mergeCell ref="AJ14:BB14"/>
    <mergeCell ref="BC14:BG14"/>
    <mergeCell ref="BM12:BQ12"/>
    <mergeCell ref="BC10:BG10"/>
    <mergeCell ref="BH10:BL10"/>
    <mergeCell ref="AJ10:BB10"/>
    <mergeCell ref="BH11:BL11"/>
    <mergeCell ref="BM10:BQ10"/>
    <mergeCell ref="BH14:BL14"/>
    <mergeCell ref="AE13:AI13"/>
    <mergeCell ref="AJ13:BB13"/>
    <mergeCell ref="BC13:BG13"/>
    <mergeCell ref="Z12:AD12"/>
    <mergeCell ref="AE12:AI12"/>
    <mergeCell ref="AJ12:BB12"/>
    <mergeCell ref="BC12:BG12"/>
    <mergeCell ref="Z10:AD10"/>
    <mergeCell ref="AE10:AI10"/>
    <mergeCell ref="BH12:BL12"/>
    <mergeCell ref="BH9:BL9"/>
    <mergeCell ref="AE8:AI8"/>
    <mergeCell ref="U11:Y11"/>
    <mergeCell ref="Z11:AD11"/>
    <mergeCell ref="AE11:AI11"/>
    <mergeCell ref="AJ11:BB11"/>
    <mergeCell ref="BC11:BG11"/>
    <mergeCell ref="AE7:AI7"/>
    <mergeCell ref="AJ8:BB8"/>
    <mergeCell ref="BC8:BG8"/>
    <mergeCell ref="B9:T9"/>
    <mergeCell ref="U9:Y9"/>
    <mergeCell ref="Z9:AD9"/>
    <mergeCell ref="AE9:AI9"/>
    <mergeCell ref="AJ9:BB9"/>
    <mergeCell ref="BC9:BG9"/>
    <mergeCell ref="B16:T16"/>
    <mergeCell ref="BH8:BL8"/>
    <mergeCell ref="BC7:BG7"/>
    <mergeCell ref="BH7:BL7"/>
    <mergeCell ref="AJ7:BB7"/>
    <mergeCell ref="AE6:AI6"/>
    <mergeCell ref="AJ5:BB6"/>
    <mergeCell ref="BC5:BQ5"/>
    <mergeCell ref="BC6:BG6"/>
    <mergeCell ref="BH6:BL6"/>
    <mergeCell ref="B10:T10"/>
    <mergeCell ref="U10:Y10"/>
    <mergeCell ref="B11:T11"/>
    <mergeCell ref="B12:T12"/>
    <mergeCell ref="U12:Y12"/>
    <mergeCell ref="B15:T15"/>
    <mergeCell ref="U13:Y13"/>
    <mergeCell ref="U15:Y15"/>
    <mergeCell ref="B5:T6"/>
    <mergeCell ref="B7:T7"/>
    <mergeCell ref="U7:Y7"/>
    <mergeCell ref="U6:Y6"/>
    <mergeCell ref="U5:AI5"/>
    <mergeCell ref="B8:T8"/>
    <mergeCell ref="U8:Y8"/>
    <mergeCell ref="Z8:AD8"/>
    <mergeCell ref="Z7:AD7"/>
    <mergeCell ref="Z6:AD6"/>
    <mergeCell ref="U27:Y27"/>
    <mergeCell ref="B18:T18"/>
    <mergeCell ref="U18:Y18"/>
    <mergeCell ref="B22:T22"/>
    <mergeCell ref="U22:Y22"/>
    <mergeCell ref="B20:T20"/>
    <mergeCell ref="U20:Y20"/>
    <mergeCell ref="B19:T19"/>
    <mergeCell ref="U19:Y19"/>
    <mergeCell ref="U21:Y21"/>
    <mergeCell ref="BC17:BG17"/>
    <mergeCell ref="BC32:BG32"/>
    <mergeCell ref="B26:T26"/>
    <mergeCell ref="U26:Y26"/>
    <mergeCell ref="Z26:AD26"/>
    <mergeCell ref="AE26:AI26"/>
    <mergeCell ref="Z27:AD27"/>
    <mergeCell ref="BC27:BG27"/>
    <mergeCell ref="AJ28:BB28"/>
    <mergeCell ref="B27:T27"/>
    <mergeCell ref="AJ16:BB16"/>
    <mergeCell ref="U24:Y24"/>
    <mergeCell ref="Z22:AD22"/>
    <mergeCell ref="AE22:AI22"/>
    <mergeCell ref="Z24:AD24"/>
    <mergeCell ref="U16:Y16"/>
    <mergeCell ref="AJ19:BB19"/>
    <mergeCell ref="AJ23:BB23"/>
    <mergeCell ref="AJ18:BB18"/>
    <mergeCell ref="AJ17:BB17"/>
    <mergeCell ref="BH28:BL28"/>
    <mergeCell ref="AE30:AI30"/>
    <mergeCell ref="AE29:AI29"/>
    <mergeCell ref="AJ21:BB21"/>
    <mergeCell ref="AE24:AI24"/>
    <mergeCell ref="BH24:BL24"/>
    <mergeCell ref="BC22:BG22"/>
    <mergeCell ref="BH22:BL22"/>
    <mergeCell ref="BH21:BL21"/>
    <mergeCell ref="BH26:BL26"/>
    <mergeCell ref="BC30:BG30"/>
    <mergeCell ref="BH30:BL30"/>
    <mergeCell ref="AE27:AI27"/>
    <mergeCell ref="AJ24:BB24"/>
    <mergeCell ref="B32:T32"/>
    <mergeCell ref="U32:Y32"/>
    <mergeCell ref="Z32:AD32"/>
    <mergeCell ref="U29:Y29"/>
    <mergeCell ref="Z29:AD29"/>
    <mergeCell ref="BH27:BL27"/>
    <mergeCell ref="U30:Y30"/>
    <mergeCell ref="Z30:AD30"/>
    <mergeCell ref="B29:T29"/>
    <mergeCell ref="AE32:AI32"/>
    <mergeCell ref="Z31:AD31"/>
    <mergeCell ref="AJ31:BB31"/>
    <mergeCell ref="AE31:AI31"/>
    <mergeCell ref="B30:T30"/>
    <mergeCell ref="AJ30:BB30"/>
    <mergeCell ref="B28:T28"/>
    <mergeCell ref="U28:Y28"/>
    <mergeCell ref="Z28:AD28"/>
    <mergeCell ref="B31:T31"/>
    <mergeCell ref="U31:Y31"/>
    <mergeCell ref="B36:T36"/>
    <mergeCell ref="U36:Y36"/>
    <mergeCell ref="Z36:AD36"/>
    <mergeCell ref="U33:Y33"/>
    <mergeCell ref="Z33:AD33"/>
    <mergeCell ref="B34:T34"/>
    <mergeCell ref="U34:Y34"/>
    <mergeCell ref="Z34:AD34"/>
    <mergeCell ref="B35:T35"/>
    <mergeCell ref="U35:Y35"/>
    <mergeCell ref="Z35:AD35"/>
    <mergeCell ref="AJ37:BB37"/>
    <mergeCell ref="BC37:BG37"/>
    <mergeCell ref="BH37:BL37"/>
    <mergeCell ref="BH33:BL33"/>
    <mergeCell ref="AJ35:BB35"/>
    <mergeCell ref="AE35:AI35"/>
    <mergeCell ref="AE36:AI36"/>
    <mergeCell ref="BC31:BG31"/>
    <mergeCell ref="AJ32:BB32"/>
    <mergeCell ref="B37:T37"/>
    <mergeCell ref="U37:Y37"/>
    <mergeCell ref="Z37:AD37"/>
    <mergeCell ref="AE37:AI37"/>
    <mergeCell ref="AE34:AI34"/>
    <mergeCell ref="AJ33:BB33"/>
    <mergeCell ref="AJ36:BB36"/>
    <mergeCell ref="B33:T33"/>
    <mergeCell ref="B38:T38"/>
    <mergeCell ref="U38:Y38"/>
    <mergeCell ref="Z38:AD38"/>
    <mergeCell ref="AE38:AI38"/>
    <mergeCell ref="BH43:BL43"/>
    <mergeCell ref="B39:T39"/>
    <mergeCell ref="U39:Y39"/>
    <mergeCell ref="Z39:AD39"/>
    <mergeCell ref="AE39:AI39"/>
    <mergeCell ref="AJ38:BB38"/>
    <mergeCell ref="AJ42:BB42"/>
    <mergeCell ref="BC42:BG42"/>
    <mergeCell ref="AJ41:BB41"/>
    <mergeCell ref="BC41:BG41"/>
    <mergeCell ref="AJ40:BB40"/>
    <mergeCell ref="BH40:BL40"/>
    <mergeCell ref="BC40:BG40"/>
    <mergeCell ref="B41:T41"/>
    <mergeCell ref="U41:Y41"/>
    <mergeCell ref="Z41:AD41"/>
    <mergeCell ref="AE41:AI41"/>
    <mergeCell ref="Z40:AD40"/>
    <mergeCell ref="AE40:AI40"/>
    <mergeCell ref="U40:Y40"/>
    <mergeCell ref="B40:T40"/>
    <mergeCell ref="B42:T42"/>
    <mergeCell ref="U42:Y42"/>
    <mergeCell ref="Z42:AD42"/>
    <mergeCell ref="AE42:AI42"/>
    <mergeCell ref="BH42:BL42"/>
    <mergeCell ref="AX49:BG49"/>
    <mergeCell ref="T48:AC48"/>
    <mergeCell ref="U44:Y44"/>
    <mergeCell ref="Z44:AD44"/>
    <mergeCell ref="B48:I48"/>
    <mergeCell ref="J48:S48"/>
    <mergeCell ref="AN48:AW48"/>
    <mergeCell ref="AE44:AI44"/>
    <mergeCell ref="AJ44:BB44"/>
    <mergeCell ref="B44:T44"/>
    <mergeCell ref="B50:I50"/>
    <mergeCell ref="J50:S50"/>
    <mergeCell ref="T50:AC50"/>
    <mergeCell ref="B49:I49"/>
    <mergeCell ref="J49:S49"/>
    <mergeCell ref="T49:AC49"/>
    <mergeCell ref="AO55:BA55"/>
    <mergeCell ref="BB55:BN55"/>
    <mergeCell ref="BH49:BQ49"/>
    <mergeCell ref="AN50:AW50"/>
    <mergeCell ref="AX50:BG50"/>
    <mergeCell ref="BH50:BQ50"/>
    <mergeCell ref="AO54:BA54"/>
    <mergeCell ref="BH44:BL44"/>
    <mergeCell ref="BM44:BQ44"/>
    <mergeCell ref="BH48:BQ48"/>
    <mergeCell ref="AX48:BG48"/>
    <mergeCell ref="BC44:BG44"/>
    <mergeCell ref="AN49:AW49"/>
    <mergeCell ref="AJ39:BB39"/>
    <mergeCell ref="BC39:BG39"/>
    <mergeCell ref="BH39:BL39"/>
    <mergeCell ref="BM39:BQ39"/>
    <mergeCell ref="AJ34:BB34"/>
    <mergeCell ref="BM36:BQ36"/>
    <mergeCell ref="BC35:BG35"/>
    <mergeCell ref="BM37:BQ37"/>
    <mergeCell ref="BM35:BQ35"/>
    <mergeCell ref="BM34:BQ34"/>
    <mergeCell ref="BH32:BL32"/>
    <mergeCell ref="BM32:BQ32"/>
    <mergeCell ref="BH36:BL36"/>
    <mergeCell ref="BH31:BL31"/>
    <mergeCell ref="BC36:BG36"/>
    <mergeCell ref="AE33:AI33"/>
    <mergeCell ref="BC33:BG33"/>
    <mergeCell ref="BH35:BL35"/>
    <mergeCell ref="BC34:BG34"/>
    <mergeCell ref="BH34:BL34"/>
  </mergeCells>
  <printOptions/>
  <pageMargins left="0.65" right="0.7874015748031497" top="0.7086614173228347" bottom="0.3937007874015748" header="0.5118110236220472" footer="0.39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63"/>
  <sheetViews>
    <sheetView view="pageBreakPreview" zoomScaleSheetLayoutView="100" zoomScalePageLayoutView="0" workbookViewId="0" topLeftCell="A42">
      <selection activeCell="U18" sqref="U18:AG18"/>
    </sheetView>
  </sheetViews>
  <sheetFormatPr defaultColWidth="1.25" defaultRowHeight="13.5" customHeight="1"/>
  <cols>
    <col min="1" max="16384" width="1.25" style="16" customWidth="1"/>
  </cols>
  <sheetData>
    <row r="1" ht="13.5" customHeight="1">
      <c r="A1" s="16" t="s">
        <v>70</v>
      </c>
    </row>
    <row r="2" spans="2:69" ht="13.5" customHeight="1">
      <c r="B2" s="16" t="s">
        <v>71</v>
      </c>
      <c r="BQ2" s="18" t="s">
        <v>99</v>
      </c>
    </row>
    <row r="3" spans="2:69" ht="13.5" customHeight="1">
      <c r="B3" s="81" t="s">
        <v>272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7"/>
      <c r="X3" s="99" t="s">
        <v>509</v>
      </c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75"/>
      <c r="AU3" s="99" t="s">
        <v>519</v>
      </c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75"/>
    </row>
    <row r="4" spans="2:69" ht="13.5" customHeight="1">
      <c r="B4" s="83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275"/>
      <c r="X4" s="99" t="s">
        <v>69</v>
      </c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75"/>
      <c r="AM4" s="99" t="s">
        <v>273</v>
      </c>
      <c r="AN4" s="100"/>
      <c r="AO4" s="100"/>
      <c r="AP4" s="100"/>
      <c r="AQ4" s="100"/>
      <c r="AR4" s="100"/>
      <c r="AS4" s="100"/>
      <c r="AT4" s="75"/>
      <c r="AU4" s="99" t="s">
        <v>69</v>
      </c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75"/>
      <c r="BJ4" s="99" t="s">
        <v>273</v>
      </c>
      <c r="BK4" s="100"/>
      <c r="BL4" s="100"/>
      <c r="BM4" s="100"/>
      <c r="BN4" s="100"/>
      <c r="BO4" s="100"/>
      <c r="BP4" s="100"/>
      <c r="BQ4" s="75"/>
    </row>
    <row r="5" spans="2:69" ht="13.5" customHeight="1">
      <c r="B5" s="266" t="s">
        <v>47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8"/>
      <c r="X5" s="263">
        <v>5121558</v>
      </c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5"/>
      <c r="AM5" s="65">
        <v>21.5</v>
      </c>
      <c r="AN5" s="66"/>
      <c r="AO5" s="66"/>
      <c r="AP5" s="66"/>
      <c r="AQ5" s="66"/>
      <c r="AR5" s="66"/>
      <c r="AS5" s="66"/>
      <c r="AT5" s="67"/>
      <c r="AU5" s="263">
        <v>5363684</v>
      </c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5"/>
      <c r="BJ5" s="65">
        <v>22.303115280925</v>
      </c>
      <c r="BK5" s="66"/>
      <c r="BL5" s="66"/>
      <c r="BM5" s="66"/>
      <c r="BN5" s="66"/>
      <c r="BO5" s="66"/>
      <c r="BP5" s="66"/>
      <c r="BQ5" s="67"/>
    </row>
    <row r="6" spans="2:69" ht="13.5" customHeight="1">
      <c r="B6" s="266" t="s">
        <v>48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8"/>
      <c r="X6" s="263">
        <v>240144</v>
      </c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5"/>
      <c r="AM6" s="65">
        <v>1</v>
      </c>
      <c r="AN6" s="66"/>
      <c r="AO6" s="66"/>
      <c r="AP6" s="66"/>
      <c r="AQ6" s="66"/>
      <c r="AR6" s="66"/>
      <c r="AS6" s="66"/>
      <c r="AT6" s="67"/>
      <c r="AU6" s="263">
        <v>233950</v>
      </c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5"/>
      <c r="BJ6" s="65">
        <v>0.972804106277029</v>
      </c>
      <c r="BK6" s="66"/>
      <c r="BL6" s="66"/>
      <c r="BM6" s="66"/>
      <c r="BN6" s="66"/>
      <c r="BO6" s="66"/>
      <c r="BP6" s="66"/>
      <c r="BQ6" s="67"/>
    </row>
    <row r="7" spans="2:69" ht="13.5" customHeight="1">
      <c r="B7" s="266" t="s">
        <v>49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8"/>
      <c r="X7" s="263">
        <v>16300</v>
      </c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5"/>
      <c r="AM7" s="65">
        <v>0.1</v>
      </c>
      <c r="AN7" s="66"/>
      <c r="AO7" s="66"/>
      <c r="AP7" s="66"/>
      <c r="AQ7" s="66"/>
      <c r="AR7" s="66"/>
      <c r="AS7" s="66"/>
      <c r="AT7" s="67"/>
      <c r="AU7" s="263">
        <v>11226</v>
      </c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5"/>
      <c r="BJ7" s="65">
        <v>0.0466796276856847</v>
      </c>
      <c r="BK7" s="66"/>
      <c r="BL7" s="66"/>
      <c r="BM7" s="66"/>
      <c r="BN7" s="66"/>
      <c r="BO7" s="66"/>
      <c r="BP7" s="66"/>
      <c r="BQ7" s="67"/>
    </row>
    <row r="8" spans="2:70" ht="13.5" customHeight="1">
      <c r="B8" s="266" t="s">
        <v>50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8"/>
      <c r="X8" s="263">
        <v>5898</v>
      </c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5"/>
      <c r="AM8" s="65">
        <v>0</v>
      </c>
      <c r="AN8" s="66"/>
      <c r="AO8" s="66"/>
      <c r="AP8" s="66"/>
      <c r="AQ8" s="66"/>
      <c r="AR8" s="66"/>
      <c r="AS8" s="66"/>
      <c r="AT8" s="67"/>
      <c r="AU8" s="263">
        <v>7098</v>
      </c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5"/>
      <c r="BJ8" s="65">
        <v>0.0295146977830919</v>
      </c>
      <c r="BK8" s="66"/>
      <c r="BL8" s="66"/>
      <c r="BM8" s="66"/>
      <c r="BN8" s="66"/>
      <c r="BO8" s="66"/>
      <c r="BP8" s="66"/>
      <c r="BQ8" s="67"/>
      <c r="BR8" s="11"/>
    </row>
    <row r="9" spans="2:69" ht="13.5" customHeight="1">
      <c r="B9" s="266" t="s">
        <v>51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8"/>
      <c r="X9" s="263">
        <v>2089</v>
      </c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5"/>
      <c r="AM9" s="65">
        <v>0</v>
      </c>
      <c r="AN9" s="66"/>
      <c r="AO9" s="66"/>
      <c r="AP9" s="66"/>
      <c r="AQ9" s="66"/>
      <c r="AR9" s="66"/>
      <c r="AS9" s="66"/>
      <c r="AT9" s="67"/>
      <c r="AU9" s="263">
        <v>1446</v>
      </c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5"/>
      <c r="BJ9" s="65">
        <v>0.00601271527111171</v>
      </c>
      <c r="BK9" s="66"/>
      <c r="BL9" s="66"/>
      <c r="BM9" s="66"/>
      <c r="BN9" s="66"/>
      <c r="BO9" s="66"/>
      <c r="BP9" s="66"/>
      <c r="BQ9" s="67"/>
    </row>
    <row r="10" spans="2:69" ht="13.5" customHeight="1">
      <c r="B10" s="266" t="s">
        <v>52</v>
      </c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8"/>
      <c r="X10" s="263">
        <v>458114</v>
      </c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5"/>
      <c r="AM10" s="65">
        <v>1.9</v>
      </c>
      <c r="AN10" s="66"/>
      <c r="AO10" s="66"/>
      <c r="AP10" s="66"/>
      <c r="AQ10" s="66"/>
      <c r="AR10" s="66"/>
      <c r="AS10" s="66"/>
      <c r="AT10" s="67"/>
      <c r="AU10" s="263">
        <v>454558</v>
      </c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5"/>
      <c r="BJ10" s="65">
        <v>1.89012989502489</v>
      </c>
      <c r="BK10" s="66"/>
      <c r="BL10" s="66"/>
      <c r="BM10" s="66"/>
      <c r="BN10" s="66"/>
      <c r="BO10" s="66"/>
      <c r="BP10" s="66"/>
      <c r="BQ10" s="67"/>
    </row>
    <row r="11" spans="2:69" ht="13.5" customHeight="1">
      <c r="B11" s="266" t="s">
        <v>53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8"/>
      <c r="X11" s="263">
        <v>38492</v>
      </c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5"/>
      <c r="AM11" s="65">
        <v>0.2</v>
      </c>
      <c r="AN11" s="66"/>
      <c r="AO11" s="66"/>
      <c r="AP11" s="66"/>
      <c r="AQ11" s="66"/>
      <c r="AR11" s="66"/>
      <c r="AS11" s="66"/>
      <c r="AT11" s="67"/>
      <c r="AU11" s="263">
        <v>37505</v>
      </c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5"/>
      <c r="BJ11" s="65">
        <v>0.155952203487583</v>
      </c>
      <c r="BK11" s="66"/>
      <c r="BL11" s="66"/>
      <c r="BM11" s="66"/>
      <c r="BN11" s="66"/>
      <c r="BO11" s="66"/>
      <c r="BP11" s="66"/>
      <c r="BQ11" s="67"/>
    </row>
    <row r="12" spans="2:69" ht="13.5" customHeight="1">
      <c r="B12" s="266" t="s">
        <v>498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8"/>
      <c r="X12" s="263">
        <v>0</v>
      </c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5"/>
      <c r="AM12" s="65">
        <v>0</v>
      </c>
      <c r="AN12" s="66"/>
      <c r="AO12" s="66"/>
      <c r="AP12" s="66"/>
      <c r="AQ12" s="66"/>
      <c r="AR12" s="66"/>
      <c r="AS12" s="66"/>
      <c r="AT12" s="67"/>
      <c r="AU12" s="263">
        <v>0</v>
      </c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5"/>
      <c r="BJ12" s="65">
        <v>0</v>
      </c>
      <c r="BK12" s="66"/>
      <c r="BL12" s="66"/>
      <c r="BM12" s="66"/>
      <c r="BN12" s="66"/>
      <c r="BO12" s="66"/>
      <c r="BP12" s="66"/>
      <c r="BQ12" s="67"/>
    </row>
    <row r="13" spans="2:69" ht="13.5" customHeight="1">
      <c r="B13" s="266" t="s">
        <v>54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8"/>
      <c r="X13" s="263">
        <v>48337</v>
      </c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5"/>
      <c r="AM13" s="65">
        <v>0.2</v>
      </c>
      <c r="AN13" s="66"/>
      <c r="AO13" s="66"/>
      <c r="AP13" s="66"/>
      <c r="AQ13" s="66"/>
      <c r="AR13" s="66"/>
      <c r="AS13" s="66"/>
      <c r="AT13" s="67"/>
      <c r="AU13" s="263">
        <v>35383</v>
      </c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5"/>
      <c r="BJ13" s="65">
        <v>0.147128564618081</v>
      </c>
      <c r="BK13" s="66"/>
      <c r="BL13" s="66"/>
      <c r="BM13" s="66"/>
      <c r="BN13" s="66"/>
      <c r="BO13" s="66"/>
      <c r="BP13" s="66"/>
      <c r="BQ13" s="67"/>
    </row>
    <row r="14" spans="2:69" ht="13.5" customHeight="1">
      <c r="B14" s="266" t="s">
        <v>55</v>
      </c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8"/>
      <c r="X14" s="263">
        <v>80977</v>
      </c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5"/>
      <c r="AM14" s="65">
        <v>0.3</v>
      </c>
      <c r="AN14" s="66"/>
      <c r="AO14" s="66"/>
      <c r="AP14" s="66"/>
      <c r="AQ14" s="66"/>
      <c r="AR14" s="66"/>
      <c r="AS14" s="66"/>
      <c r="AT14" s="67"/>
      <c r="AU14" s="263">
        <v>63475</v>
      </c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5"/>
      <c r="BJ14" s="65">
        <v>0.263939904449389</v>
      </c>
      <c r="BK14" s="66"/>
      <c r="BL14" s="66"/>
      <c r="BM14" s="66"/>
      <c r="BN14" s="66"/>
      <c r="BO14" s="66"/>
      <c r="BP14" s="66"/>
      <c r="BQ14" s="67"/>
    </row>
    <row r="15" spans="2:69" ht="13.5" customHeight="1">
      <c r="B15" s="266" t="s">
        <v>56</v>
      </c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8"/>
      <c r="X15" s="263">
        <v>7556078</v>
      </c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5"/>
      <c r="AM15" s="65">
        <v>31.7</v>
      </c>
      <c r="AN15" s="66"/>
      <c r="AO15" s="66"/>
      <c r="AP15" s="66"/>
      <c r="AQ15" s="66"/>
      <c r="AR15" s="66"/>
      <c r="AS15" s="66"/>
      <c r="AT15" s="67"/>
      <c r="AU15" s="263">
        <v>7578118</v>
      </c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5"/>
      <c r="BJ15" s="65">
        <v>31.5111105289672</v>
      </c>
      <c r="BK15" s="66"/>
      <c r="BL15" s="66"/>
      <c r="BM15" s="66"/>
      <c r="BN15" s="66"/>
      <c r="BO15" s="66"/>
      <c r="BP15" s="66"/>
      <c r="BQ15" s="67"/>
    </row>
    <row r="16" spans="2:69" ht="13.5" customHeight="1">
      <c r="B16" s="266" t="s">
        <v>46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8"/>
      <c r="X16" s="263">
        <v>11058</v>
      </c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5"/>
      <c r="AM16" s="65">
        <v>0</v>
      </c>
      <c r="AN16" s="66"/>
      <c r="AO16" s="66"/>
      <c r="AP16" s="66"/>
      <c r="AQ16" s="66"/>
      <c r="AR16" s="66"/>
      <c r="AS16" s="66"/>
      <c r="AT16" s="67"/>
      <c r="AU16" s="263">
        <v>11596</v>
      </c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5"/>
      <c r="BJ16" s="65">
        <v>0.0482181509569927</v>
      </c>
      <c r="BK16" s="66"/>
      <c r="BL16" s="66"/>
      <c r="BM16" s="66"/>
      <c r="BN16" s="66"/>
      <c r="BO16" s="66"/>
      <c r="BP16" s="66"/>
      <c r="BQ16" s="67"/>
    </row>
    <row r="17" spans="2:69" ht="13.5" customHeight="1">
      <c r="B17" s="266" t="s">
        <v>57</v>
      </c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8"/>
      <c r="X17" s="263">
        <v>441061</v>
      </c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5"/>
      <c r="AM17" s="65">
        <v>1.9</v>
      </c>
      <c r="AN17" s="66"/>
      <c r="AO17" s="66"/>
      <c r="AP17" s="66"/>
      <c r="AQ17" s="66"/>
      <c r="AR17" s="66"/>
      <c r="AS17" s="66"/>
      <c r="AT17" s="67"/>
      <c r="AU17" s="263">
        <v>487699</v>
      </c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5"/>
      <c r="BJ17" s="65">
        <v>2.02793584025305</v>
      </c>
      <c r="BK17" s="66"/>
      <c r="BL17" s="66"/>
      <c r="BM17" s="66"/>
      <c r="BN17" s="66"/>
      <c r="BO17" s="66"/>
      <c r="BP17" s="66"/>
      <c r="BQ17" s="67"/>
    </row>
    <row r="18" spans="2:69" ht="13.5" customHeight="1">
      <c r="B18" s="266" t="s">
        <v>58</v>
      </c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8"/>
      <c r="X18" s="263">
        <v>243307</v>
      </c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5"/>
      <c r="AM18" s="65">
        <v>1</v>
      </c>
      <c r="AN18" s="66"/>
      <c r="AO18" s="66"/>
      <c r="AP18" s="66"/>
      <c r="AQ18" s="66"/>
      <c r="AR18" s="66"/>
      <c r="AS18" s="66"/>
      <c r="AT18" s="67"/>
      <c r="AU18" s="263">
        <v>238348</v>
      </c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5"/>
      <c r="BJ18" s="65">
        <v>0.991091742350577</v>
      </c>
      <c r="BK18" s="66"/>
      <c r="BL18" s="66"/>
      <c r="BM18" s="66"/>
      <c r="BN18" s="66"/>
      <c r="BO18" s="66"/>
      <c r="BP18" s="66"/>
      <c r="BQ18" s="67"/>
    </row>
    <row r="19" spans="2:69" ht="13.5" customHeight="1">
      <c r="B19" s="266" t="s">
        <v>59</v>
      </c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8"/>
      <c r="X19" s="263">
        <v>148406</v>
      </c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5"/>
      <c r="AM19" s="65">
        <v>0.6</v>
      </c>
      <c r="AN19" s="66"/>
      <c r="AO19" s="66"/>
      <c r="AP19" s="66"/>
      <c r="AQ19" s="66"/>
      <c r="AR19" s="66"/>
      <c r="AS19" s="66"/>
      <c r="AT19" s="67"/>
      <c r="AU19" s="263">
        <v>148740</v>
      </c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5"/>
      <c r="BJ19" s="65">
        <v>0.618486355065806</v>
      </c>
      <c r="BK19" s="66"/>
      <c r="BL19" s="66"/>
      <c r="BM19" s="66"/>
      <c r="BN19" s="66"/>
      <c r="BO19" s="66"/>
      <c r="BP19" s="66"/>
      <c r="BQ19" s="67"/>
    </row>
    <row r="20" spans="2:69" ht="13.5" customHeight="1">
      <c r="B20" s="266" t="s">
        <v>60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8"/>
      <c r="X20" s="263">
        <v>3099687</v>
      </c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5"/>
      <c r="AM20" s="65">
        <v>13</v>
      </c>
      <c r="AN20" s="66"/>
      <c r="AO20" s="66"/>
      <c r="AP20" s="66"/>
      <c r="AQ20" s="66"/>
      <c r="AR20" s="66"/>
      <c r="AS20" s="66"/>
      <c r="AT20" s="67"/>
      <c r="AU20" s="263">
        <v>3255842</v>
      </c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5"/>
      <c r="BJ20" s="65">
        <v>13.5383477964916</v>
      </c>
      <c r="BK20" s="66"/>
      <c r="BL20" s="66"/>
      <c r="BM20" s="66"/>
      <c r="BN20" s="66"/>
      <c r="BO20" s="66"/>
      <c r="BP20" s="66"/>
      <c r="BQ20" s="67"/>
    </row>
    <row r="21" spans="2:69" ht="13.5" customHeight="1">
      <c r="B21" s="272" t="s">
        <v>61</v>
      </c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4"/>
      <c r="X21" s="263">
        <v>1930370</v>
      </c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5"/>
      <c r="AM21" s="65">
        <v>8.1</v>
      </c>
      <c r="AN21" s="66"/>
      <c r="AO21" s="66"/>
      <c r="AP21" s="66"/>
      <c r="AQ21" s="66"/>
      <c r="AR21" s="66"/>
      <c r="AS21" s="66"/>
      <c r="AT21" s="67"/>
      <c r="AU21" s="263">
        <v>1797238</v>
      </c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5"/>
      <c r="BJ21" s="65">
        <v>7.47322293805136</v>
      </c>
      <c r="BK21" s="66"/>
      <c r="BL21" s="66"/>
      <c r="BM21" s="66"/>
      <c r="BN21" s="66"/>
      <c r="BO21" s="66"/>
      <c r="BP21" s="66"/>
      <c r="BQ21" s="67"/>
    </row>
    <row r="22" spans="2:69" ht="13.5" customHeight="1">
      <c r="B22" s="272" t="s">
        <v>62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4"/>
      <c r="X22" s="263">
        <v>231201</v>
      </c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5"/>
      <c r="AM22" s="65">
        <v>1</v>
      </c>
      <c r="AN22" s="66"/>
      <c r="AO22" s="66"/>
      <c r="AP22" s="66"/>
      <c r="AQ22" s="66"/>
      <c r="AR22" s="66"/>
      <c r="AS22" s="66"/>
      <c r="AT22" s="67"/>
      <c r="AU22" s="263">
        <v>130868</v>
      </c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5"/>
      <c r="BJ22" s="65">
        <v>0.544171522890627</v>
      </c>
      <c r="BK22" s="66"/>
      <c r="BL22" s="66"/>
      <c r="BM22" s="66"/>
      <c r="BN22" s="66"/>
      <c r="BO22" s="66"/>
      <c r="BP22" s="66"/>
      <c r="BQ22" s="67"/>
    </row>
    <row r="23" spans="2:69" ht="13.5" customHeight="1">
      <c r="B23" s="272" t="s">
        <v>63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4"/>
      <c r="X23" s="263">
        <v>12214</v>
      </c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5"/>
      <c r="AM23" s="65">
        <v>0.1</v>
      </c>
      <c r="AN23" s="66"/>
      <c r="AO23" s="66"/>
      <c r="AP23" s="66"/>
      <c r="AQ23" s="66"/>
      <c r="AR23" s="66"/>
      <c r="AS23" s="66"/>
      <c r="AT23" s="67"/>
      <c r="AU23" s="263">
        <v>4333</v>
      </c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5"/>
      <c r="BJ23" s="65">
        <v>0.0180173549583175</v>
      </c>
      <c r="BK23" s="66"/>
      <c r="BL23" s="66"/>
      <c r="BM23" s="66"/>
      <c r="BN23" s="66"/>
      <c r="BO23" s="66"/>
      <c r="BP23" s="66"/>
      <c r="BQ23" s="67"/>
    </row>
    <row r="24" spans="2:69" ht="13.5" customHeight="1">
      <c r="B24" s="272" t="s">
        <v>64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4"/>
      <c r="X24" s="263">
        <v>370324</v>
      </c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5"/>
      <c r="AM24" s="65">
        <v>1.6</v>
      </c>
      <c r="AN24" s="66"/>
      <c r="AO24" s="66"/>
      <c r="AP24" s="66"/>
      <c r="AQ24" s="66"/>
      <c r="AR24" s="66"/>
      <c r="AS24" s="66"/>
      <c r="AT24" s="67"/>
      <c r="AU24" s="263">
        <v>463301</v>
      </c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5"/>
      <c r="BJ24" s="65">
        <v>1.9264847841088</v>
      </c>
      <c r="BK24" s="66"/>
      <c r="BL24" s="66"/>
      <c r="BM24" s="66"/>
      <c r="BN24" s="66"/>
      <c r="BO24" s="66"/>
      <c r="BP24" s="66"/>
      <c r="BQ24" s="67"/>
    </row>
    <row r="25" spans="2:69" ht="13.5" customHeight="1">
      <c r="B25" s="272" t="s">
        <v>65</v>
      </c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4"/>
      <c r="X25" s="263">
        <v>1000790</v>
      </c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5"/>
      <c r="AM25" s="65">
        <v>4.2</v>
      </c>
      <c r="AN25" s="66"/>
      <c r="AO25" s="66"/>
      <c r="AP25" s="66"/>
      <c r="AQ25" s="66"/>
      <c r="AR25" s="66"/>
      <c r="AS25" s="66"/>
      <c r="AT25" s="67"/>
      <c r="AU25" s="263">
        <v>915289</v>
      </c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5"/>
      <c r="BJ25" s="65">
        <v>3.80592817965461</v>
      </c>
      <c r="BK25" s="66"/>
      <c r="BL25" s="66"/>
      <c r="BM25" s="66"/>
      <c r="BN25" s="66"/>
      <c r="BO25" s="66"/>
      <c r="BP25" s="66"/>
      <c r="BQ25" s="67"/>
    </row>
    <row r="26" spans="2:69" ht="13.5" customHeight="1">
      <c r="B26" s="272" t="s">
        <v>66</v>
      </c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4"/>
      <c r="X26" s="263">
        <v>481382</v>
      </c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5"/>
      <c r="AM26" s="65">
        <v>2</v>
      </c>
      <c r="AN26" s="66"/>
      <c r="AO26" s="66"/>
      <c r="AP26" s="66"/>
      <c r="AQ26" s="66"/>
      <c r="AR26" s="66"/>
      <c r="AS26" s="66"/>
      <c r="AT26" s="67"/>
      <c r="AU26" s="263">
        <v>436015</v>
      </c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5"/>
      <c r="BJ26" s="65">
        <v>1.81302493010634</v>
      </c>
      <c r="BK26" s="66"/>
      <c r="BL26" s="66"/>
      <c r="BM26" s="66"/>
      <c r="BN26" s="66"/>
      <c r="BO26" s="66"/>
      <c r="BP26" s="66"/>
      <c r="BQ26" s="67"/>
    </row>
    <row r="27" spans="2:69" ht="13.5" customHeight="1">
      <c r="B27" s="272" t="s">
        <v>67</v>
      </c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4"/>
      <c r="X27" s="263">
        <v>2279875</v>
      </c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5"/>
      <c r="AM27" s="65">
        <v>9.6</v>
      </c>
      <c r="AN27" s="66"/>
      <c r="AO27" s="66"/>
      <c r="AP27" s="66"/>
      <c r="AQ27" s="66"/>
      <c r="AR27" s="66"/>
      <c r="AS27" s="66"/>
      <c r="AT27" s="67"/>
      <c r="AU27" s="263">
        <v>2373323</v>
      </c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  <c r="BG27" s="264"/>
      <c r="BH27" s="264"/>
      <c r="BI27" s="265"/>
      <c r="BJ27" s="65">
        <v>9.86868288062286</v>
      </c>
      <c r="BK27" s="66"/>
      <c r="BL27" s="66"/>
      <c r="BM27" s="66"/>
      <c r="BN27" s="66"/>
      <c r="BO27" s="66"/>
      <c r="BP27" s="66"/>
      <c r="BQ27" s="67"/>
    </row>
    <row r="28" spans="2:69" ht="13.5" customHeight="1">
      <c r="B28" s="99" t="s">
        <v>68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75"/>
      <c r="X28" s="263">
        <f>SUM(X5:X27)</f>
        <v>23817662</v>
      </c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5"/>
      <c r="AM28" s="65">
        <f>SUM(AM5:AM27)</f>
        <v>99.99999999999999</v>
      </c>
      <c r="AN28" s="66"/>
      <c r="AO28" s="66"/>
      <c r="AP28" s="66"/>
      <c r="AQ28" s="66"/>
      <c r="AR28" s="66"/>
      <c r="AS28" s="66"/>
      <c r="AT28" s="67"/>
      <c r="AU28" s="263">
        <f>SUM(AU5:AU27)</f>
        <v>24049035</v>
      </c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5"/>
      <c r="BJ28" s="65">
        <f>SUM(BJ5:BJ27)</f>
        <v>99.99999999999999</v>
      </c>
      <c r="BK28" s="66"/>
      <c r="BL28" s="66"/>
      <c r="BM28" s="66"/>
      <c r="BN28" s="66"/>
      <c r="BO28" s="66"/>
      <c r="BP28" s="66"/>
      <c r="BQ28" s="67"/>
    </row>
    <row r="29" ht="2.25" customHeight="1"/>
    <row r="30" ht="13.5" customHeight="1">
      <c r="B30" s="16" t="s">
        <v>87</v>
      </c>
    </row>
    <row r="31" spans="2:69" ht="13.5" customHeight="1">
      <c r="B31" s="81" t="s">
        <v>272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7"/>
      <c r="X31" s="99" t="s">
        <v>509</v>
      </c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75"/>
      <c r="AU31" s="99" t="s">
        <v>519</v>
      </c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75"/>
    </row>
    <row r="32" spans="2:69" ht="13.5" customHeight="1"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275"/>
      <c r="X32" s="99" t="s">
        <v>69</v>
      </c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75"/>
      <c r="AM32" s="99" t="s">
        <v>273</v>
      </c>
      <c r="AN32" s="100"/>
      <c r="AO32" s="100"/>
      <c r="AP32" s="100"/>
      <c r="AQ32" s="100"/>
      <c r="AR32" s="100"/>
      <c r="AS32" s="100"/>
      <c r="AT32" s="75"/>
      <c r="AU32" s="99" t="s">
        <v>69</v>
      </c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75"/>
      <c r="BJ32" s="99" t="s">
        <v>273</v>
      </c>
      <c r="BK32" s="100"/>
      <c r="BL32" s="100"/>
      <c r="BM32" s="100"/>
      <c r="BN32" s="100"/>
      <c r="BO32" s="100"/>
      <c r="BP32" s="100"/>
      <c r="BQ32" s="75"/>
    </row>
    <row r="33" spans="2:69" ht="13.5" customHeight="1">
      <c r="B33" s="269" t="s">
        <v>76</v>
      </c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1"/>
      <c r="X33" s="263">
        <f>SUM(X34:AL36)</f>
        <v>10918145</v>
      </c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5"/>
      <c r="AM33" s="65">
        <f>SUM(AM34:AT36)</f>
        <v>47.699999999999996</v>
      </c>
      <c r="AN33" s="66"/>
      <c r="AO33" s="66"/>
      <c r="AP33" s="66"/>
      <c r="AQ33" s="66"/>
      <c r="AR33" s="66"/>
      <c r="AS33" s="66"/>
      <c r="AT33" s="67"/>
      <c r="AU33" s="263">
        <v>10544400</v>
      </c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5"/>
      <c r="BJ33" s="65">
        <f>SUM(BJ34:BQ36)</f>
        <v>45.68675981721137</v>
      </c>
      <c r="BK33" s="66"/>
      <c r="BL33" s="66"/>
      <c r="BM33" s="66"/>
      <c r="BN33" s="66"/>
      <c r="BO33" s="66"/>
      <c r="BP33" s="66"/>
      <c r="BQ33" s="67"/>
    </row>
    <row r="34" spans="2:69" ht="13.5" customHeight="1">
      <c r="B34" s="44"/>
      <c r="C34" s="266" t="s">
        <v>72</v>
      </c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8"/>
      <c r="X34" s="263">
        <v>3587261</v>
      </c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5"/>
      <c r="AM34" s="65">
        <v>15.7</v>
      </c>
      <c r="AN34" s="66"/>
      <c r="AO34" s="66"/>
      <c r="AP34" s="66"/>
      <c r="AQ34" s="66"/>
      <c r="AR34" s="66"/>
      <c r="AS34" s="66"/>
      <c r="AT34" s="67"/>
      <c r="AU34" s="263">
        <v>3600502</v>
      </c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5"/>
      <c r="BJ34" s="65">
        <f>AU34/$AU$47*100</f>
        <v>15.600249430540302</v>
      </c>
      <c r="BK34" s="66"/>
      <c r="BL34" s="66"/>
      <c r="BM34" s="66"/>
      <c r="BN34" s="66"/>
      <c r="BO34" s="66"/>
      <c r="BP34" s="66"/>
      <c r="BQ34" s="67"/>
    </row>
    <row r="35" spans="2:69" ht="13.5" customHeight="1">
      <c r="B35" s="44"/>
      <c r="C35" s="266" t="s">
        <v>73</v>
      </c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8"/>
      <c r="X35" s="263">
        <v>4022441</v>
      </c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5"/>
      <c r="AM35" s="65">
        <v>17.6</v>
      </c>
      <c r="AN35" s="66"/>
      <c r="AO35" s="66"/>
      <c r="AP35" s="66"/>
      <c r="AQ35" s="66"/>
      <c r="AR35" s="66"/>
      <c r="AS35" s="66"/>
      <c r="AT35" s="67"/>
      <c r="AU35" s="263">
        <v>4258966</v>
      </c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265"/>
      <c r="BJ35" s="65">
        <f>AU35/$AU$47*100</f>
        <v>18.45324121919402</v>
      </c>
      <c r="BK35" s="66"/>
      <c r="BL35" s="66"/>
      <c r="BM35" s="66"/>
      <c r="BN35" s="66"/>
      <c r="BO35" s="66"/>
      <c r="BP35" s="66"/>
      <c r="BQ35" s="67"/>
    </row>
    <row r="36" spans="2:69" ht="13.5" customHeight="1">
      <c r="B36" s="45"/>
      <c r="C36" s="266" t="s">
        <v>74</v>
      </c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8"/>
      <c r="X36" s="263">
        <v>3308443</v>
      </c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5"/>
      <c r="AM36" s="65">
        <v>14.4</v>
      </c>
      <c r="AN36" s="66"/>
      <c r="AO36" s="66"/>
      <c r="AP36" s="66"/>
      <c r="AQ36" s="66"/>
      <c r="AR36" s="66"/>
      <c r="AS36" s="66"/>
      <c r="AT36" s="67"/>
      <c r="AU36" s="263">
        <v>2684932</v>
      </c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  <c r="BI36" s="265"/>
      <c r="BJ36" s="65">
        <f>AU36/$AU$47*100</f>
        <v>11.633269167477046</v>
      </c>
      <c r="BK36" s="66"/>
      <c r="BL36" s="66"/>
      <c r="BM36" s="66"/>
      <c r="BN36" s="66"/>
      <c r="BO36" s="66"/>
      <c r="BP36" s="66"/>
      <c r="BQ36" s="67"/>
    </row>
    <row r="37" spans="2:69" ht="13.5" customHeight="1">
      <c r="B37" s="269" t="s">
        <v>77</v>
      </c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1"/>
      <c r="X37" s="263">
        <f>SUM(X38:AL40)</f>
        <v>3340019</v>
      </c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5"/>
      <c r="AM37" s="65">
        <f>SUM(AM38:AT40)</f>
        <v>14.6</v>
      </c>
      <c r="AN37" s="66"/>
      <c r="AO37" s="66"/>
      <c r="AP37" s="66"/>
      <c r="AQ37" s="66"/>
      <c r="AR37" s="66"/>
      <c r="AS37" s="66"/>
      <c r="AT37" s="67"/>
      <c r="AU37" s="263">
        <v>4198853</v>
      </c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5"/>
      <c r="BJ37" s="65">
        <f>SUM(BJ38:BQ40)</f>
        <v>18.192783706875442</v>
      </c>
      <c r="BK37" s="66"/>
      <c r="BL37" s="66"/>
      <c r="BM37" s="66"/>
      <c r="BN37" s="66"/>
      <c r="BO37" s="66"/>
      <c r="BP37" s="66"/>
      <c r="BQ37" s="67"/>
    </row>
    <row r="38" spans="2:69" ht="13.5" customHeight="1">
      <c r="B38" s="44"/>
      <c r="C38" s="266" t="s">
        <v>78</v>
      </c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8"/>
      <c r="X38" s="263">
        <v>1005925</v>
      </c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5"/>
      <c r="AM38" s="65">
        <v>4.4</v>
      </c>
      <c r="AN38" s="66"/>
      <c r="AO38" s="66"/>
      <c r="AP38" s="66"/>
      <c r="AQ38" s="66"/>
      <c r="AR38" s="66"/>
      <c r="AS38" s="66"/>
      <c r="AT38" s="67"/>
      <c r="AU38" s="263">
        <v>1989074</v>
      </c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  <c r="BI38" s="265"/>
      <c r="BJ38" s="65">
        <f>AU38/$AU$47*100</f>
        <v>8.618256714147783</v>
      </c>
      <c r="BK38" s="66"/>
      <c r="BL38" s="66"/>
      <c r="BM38" s="66"/>
      <c r="BN38" s="66"/>
      <c r="BO38" s="66"/>
      <c r="BP38" s="66"/>
      <c r="BQ38" s="67"/>
    </row>
    <row r="39" spans="2:69" ht="13.5" customHeight="1">
      <c r="B39" s="44"/>
      <c r="C39" s="266" t="s">
        <v>79</v>
      </c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8"/>
      <c r="X39" s="263">
        <v>2100300</v>
      </c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5"/>
      <c r="AM39" s="65">
        <v>9.2</v>
      </c>
      <c r="AN39" s="66"/>
      <c r="AO39" s="66"/>
      <c r="AP39" s="66"/>
      <c r="AQ39" s="66"/>
      <c r="AR39" s="66"/>
      <c r="AS39" s="66"/>
      <c r="AT39" s="67"/>
      <c r="AU39" s="263">
        <v>1981457</v>
      </c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65"/>
      <c r="BJ39" s="65">
        <f aca="true" t="shared" si="0" ref="BJ39:BJ46">AU39/$AU$47*100</f>
        <v>8.585253788468968</v>
      </c>
      <c r="BK39" s="66"/>
      <c r="BL39" s="66"/>
      <c r="BM39" s="66"/>
      <c r="BN39" s="66"/>
      <c r="BO39" s="66"/>
      <c r="BP39" s="66"/>
      <c r="BQ39" s="67"/>
    </row>
    <row r="40" spans="2:69" ht="13.5" customHeight="1">
      <c r="B40" s="45"/>
      <c r="C40" s="266" t="s">
        <v>80</v>
      </c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8"/>
      <c r="X40" s="263">
        <v>233794</v>
      </c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5"/>
      <c r="AM40" s="65">
        <v>1</v>
      </c>
      <c r="AN40" s="66"/>
      <c r="AO40" s="66"/>
      <c r="AP40" s="66"/>
      <c r="AQ40" s="66"/>
      <c r="AR40" s="66"/>
      <c r="AS40" s="66"/>
      <c r="AT40" s="67"/>
      <c r="AU40" s="263">
        <v>228322</v>
      </c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  <c r="BI40" s="265"/>
      <c r="BJ40" s="65">
        <f t="shared" si="0"/>
        <v>0.9892732042586903</v>
      </c>
      <c r="BK40" s="66"/>
      <c r="BL40" s="66"/>
      <c r="BM40" s="66"/>
      <c r="BN40" s="66"/>
      <c r="BO40" s="66"/>
      <c r="BP40" s="66"/>
      <c r="BQ40" s="67"/>
    </row>
    <row r="41" spans="2:69" ht="13.5" customHeight="1">
      <c r="B41" s="266" t="s">
        <v>75</v>
      </c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8"/>
      <c r="X41" s="263">
        <v>2343597</v>
      </c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5"/>
      <c r="AM41" s="65">
        <v>10.2</v>
      </c>
      <c r="AN41" s="66"/>
      <c r="AO41" s="66"/>
      <c r="AP41" s="66"/>
      <c r="AQ41" s="66"/>
      <c r="AR41" s="66"/>
      <c r="AS41" s="66"/>
      <c r="AT41" s="67"/>
      <c r="AU41" s="263">
        <v>2318638</v>
      </c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  <c r="BI41" s="265"/>
      <c r="BJ41" s="65">
        <f t="shared" si="0"/>
        <v>10.046191097555036</v>
      </c>
      <c r="BK41" s="66"/>
      <c r="BL41" s="66"/>
      <c r="BM41" s="66"/>
      <c r="BN41" s="66"/>
      <c r="BO41" s="66"/>
      <c r="BP41" s="66"/>
      <c r="BQ41" s="67"/>
    </row>
    <row r="42" spans="2:69" ht="13.5" customHeight="1">
      <c r="B42" s="266" t="s">
        <v>81</v>
      </c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8"/>
      <c r="X42" s="263">
        <v>127810</v>
      </c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5"/>
      <c r="AM42" s="65">
        <v>0.6</v>
      </c>
      <c r="AN42" s="66"/>
      <c r="AO42" s="66"/>
      <c r="AP42" s="66"/>
      <c r="AQ42" s="66"/>
      <c r="AR42" s="66"/>
      <c r="AS42" s="66"/>
      <c r="AT42" s="67"/>
      <c r="AU42" s="263">
        <v>133018</v>
      </c>
      <c r="AV42" s="264"/>
      <c r="AW42" s="264"/>
      <c r="AX42" s="264"/>
      <c r="AY42" s="264"/>
      <c r="AZ42" s="264"/>
      <c r="BA42" s="264"/>
      <c r="BB42" s="264"/>
      <c r="BC42" s="264"/>
      <c r="BD42" s="264"/>
      <c r="BE42" s="264"/>
      <c r="BF42" s="264"/>
      <c r="BG42" s="264"/>
      <c r="BH42" s="264"/>
      <c r="BI42" s="265"/>
      <c r="BJ42" s="65">
        <f t="shared" si="0"/>
        <v>0.5763401822167048</v>
      </c>
      <c r="BK42" s="66"/>
      <c r="BL42" s="66"/>
      <c r="BM42" s="66"/>
      <c r="BN42" s="66"/>
      <c r="BO42" s="66"/>
      <c r="BP42" s="66"/>
      <c r="BQ42" s="67"/>
    </row>
    <row r="43" spans="2:69" ht="13.5" customHeight="1">
      <c r="B43" s="266" t="s">
        <v>82</v>
      </c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8"/>
      <c r="X43" s="263">
        <v>2208191</v>
      </c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5"/>
      <c r="AM43" s="65">
        <v>9.6</v>
      </c>
      <c r="AN43" s="66"/>
      <c r="AO43" s="66"/>
      <c r="AP43" s="66"/>
      <c r="AQ43" s="66"/>
      <c r="AR43" s="66"/>
      <c r="AS43" s="66"/>
      <c r="AT43" s="67"/>
      <c r="AU43" s="263">
        <v>2141255</v>
      </c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5"/>
      <c r="BJ43" s="65">
        <f t="shared" si="0"/>
        <v>9.277626312772934</v>
      </c>
      <c r="BK43" s="66"/>
      <c r="BL43" s="66"/>
      <c r="BM43" s="66"/>
      <c r="BN43" s="66"/>
      <c r="BO43" s="66"/>
      <c r="BP43" s="66"/>
      <c r="BQ43" s="67"/>
    </row>
    <row r="44" spans="2:69" ht="13.5" customHeight="1">
      <c r="B44" s="266" t="s">
        <v>83</v>
      </c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8"/>
      <c r="X44" s="263">
        <v>1320474</v>
      </c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5"/>
      <c r="AM44" s="65">
        <v>5.8</v>
      </c>
      <c r="AN44" s="66"/>
      <c r="AO44" s="66"/>
      <c r="AP44" s="66"/>
      <c r="AQ44" s="66"/>
      <c r="AR44" s="66"/>
      <c r="AS44" s="66"/>
      <c r="AT44" s="67"/>
      <c r="AU44" s="263">
        <v>1029873</v>
      </c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5"/>
      <c r="BJ44" s="65">
        <f t="shared" si="0"/>
        <v>4.462232122570361</v>
      </c>
      <c r="BK44" s="66"/>
      <c r="BL44" s="66"/>
      <c r="BM44" s="66"/>
      <c r="BN44" s="66"/>
      <c r="BO44" s="66"/>
      <c r="BP44" s="66"/>
      <c r="BQ44" s="67"/>
    </row>
    <row r="45" spans="2:69" ht="13.5" customHeight="1">
      <c r="B45" s="266" t="s">
        <v>84</v>
      </c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8"/>
      <c r="X45" s="263">
        <v>275883</v>
      </c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5"/>
      <c r="AM45" s="65">
        <v>1.2</v>
      </c>
      <c r="AN45" s="66"/>
      <c r="AO45" s="66"/>
      <c r="AP45" s="66"/>
      <c r="AQ45" s="66"/>
      <c r="AR45" s="66"/>
      <c r="AS45" s="66"/>
      <c r="AT45" s="67"/>
      <c r="AU45" s="263">
        <v>300682</v>
      </c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5"/>
      <c r="BJ45" s="65">
        <f t="shared" si="0"/>
        <v>1.3027944990097824</v>
      </c>
      <c r="BK45" s="66"/>
      <c r="BL45" s="66"/>
      <c r="BM45" s="66"/>
      <c r="BN45" s="66"/>
      <c r="BO45" s="66"/>
      <c r="BP45" s="66"/>
      <c r="BQ45" s="67"/>
    </row>
    <row r="46" spans="2:69" ht="13.5" customHeight="1">
      <c r="B46" s="266" t="s">
        <v>85</v>
      </c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8"/>
      <c r="X46" s="263">
        <v>2368254</v>
      </c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5"/>
      <c r="AM46" s="65">
        <v>10.3</v>
      </c>
      <c r="AN46" s="66"/>
      <c r="AO46" s="66"/>
      <c r="AP46" s="66"/>
      <c r="AQ46" s="66"/>
      <c r="AR46" s="66"/>
      <c r="AS46" s="66"/>
      <c r="AT46" s="67"/>
      <c r="AU46" s="263">
        <v>2413053</v>
      </c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5"/>
      <c r="BJ46" s="65">
        <f t="shared" si="0"/>
        <v>10.455272261788375</v>
      </c>
      <c r="BK46" s="66"/>
      <c r="BL46" s="66"/>
      <c r="BM46" s="66"/>
      <c r="BN46" s="66"/>
      <c r="BO46" s="66"/>
      <c r="BP46" s="66"/>
      <c r="BQ46" s="67"/>
    </row>
    <row r="47" spans="2:69" ht="13.5" customHeight="1">
      <c r="B47" s="99" t="s">
        <v>86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75"/>
      <c r="X47" s="263">
        <f>SUM(X33:AL46)-X33-X37</f>
        <v>22902373</v>
      </c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5"/>
      <c r="AM47" s="65">
        <f>SUM(AM33:AT46)-AM33-AM37</f>
        <v>100.00000000000003</v>
      </c>
      <c r="AN47" s="66"/>
      <c r="AO47" s="66"/>
      <c r="AP47" s="66"/>
      <c r="AQ47" s="66"/>
      <c r="AR47" s="66"/>
      <c r="AS47" s="66"/>
      <c r="AT47" s="67"/>
      <c r="AU47" s="263">
        <f>SUM(AU33:BI46)-AU33-AU37</f>
        <v>23079772</v>
      </c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  <c r="BI47" s="265"/>
      <c r="BJ47" s="65">
        <f>SUM(BJ33:BQ46)-BJ33-BJ37</f>
        <v>100</v>
      </c>
      <c r="BK47" s="66"/>
      <c r="BL47" s="66"/>
      <c r="BM47" s="66"/>
      <c r="BN47" s="66"/>
      <c r="BO47" s="66"/>
      <c r="BP47" s="66"/>
      <c r="BQ47" s="67"/>
    </row>
    <row r="48" ht="3.75" customHeight="1"/>
    <row r="49" spans="1:44" ht="13.5" customHeight="1">
      <c r="A49" s="16" t="s">
        <v>581</v>
      </c>
      <c r="AR49" s="16" t="s">
        <v>100</v>
      </c>
    </row>
    <row r="50" ht="3.75" customHeight="1"/>
    <row r="51" spans="2:53" ht="13.5" customHeight="1">
      <c r="B51" s="70" t="s">
        <v>12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 t="s">
        <v>89</v>
      </c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 t="s">
        <v>90</v>
      </c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</row>
    <row r="52" spans="2:53" ht="13.5" customHeight="1">
      <c r="B52" s="106" t="s">
        <v>88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276">
        <v>6038834</v>
      </c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8"/>
      <c r="AM52" s="276">
        <v>6446913</v>
      </c>
      <c r="AN52" s="277"/>
      <c r="AO52" s="277"/>
      <c r="AP52" s="277"/>
      <c r="AQ52" s="277"/>
      <c r="AR52" s="277"/>
      <c r="AS52" s="277"/>
      <c r="AT52" s="277"/>
      <c r="AU52" s="277"/>
      <c r="AV52" s="277"/>
      <c r="AW52" s="277"/>
      <c r="AX52" s="277"/>
      <c r="AY52" s="277"/>
      <c r="AZ52" s="277"/>
      <c r="BA52" s="278"/>
    </row>
    <row r="53" spans="2:53" ht="13.5" customHeight="1">
      <c r="B53" s="106" t="s">
        <v>91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276">
        <v>0</v>
      </c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8"/>
      <c r="AM53" s="276">
        <v>0</v>
      </c>
      <c r="AN53" s="277"/>
      <c r="AO53" s="277"/>
      <c r="AP53" s="277"/>
      <c r="AQ53" s="277"/>
      <c r="AR53" s="277"/>
      <c r="AS53" s="277"/>
      <c r="AT53" s="277"/>
      <c r="AU53" s="277"/>
      <c r="AV53" s="277"/>
      <c r="AW53" s="277"/>
      <c r="AX53" s="277"/>
      <c r="AY53" s="277"/>
      <c r="AZ53" s="277"/>
      <c r="BA53" s="278"/>
    </row>
    <row r="54" spans="2:53" ht="13.5" customHeight="1">
      <c r="B54" s="106" t="s">
        <v>196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276">
        <v>531356</v>
      </c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8"/>
      <c r="AM54" s="276">
        <v>528510</v>
      </c>
      <c r="AN54" s="277"/>
      <c r="AO54" s="277"/>
      <c r="AP54" s="277"/>
      <c r="AQ54" s="277"/>
      <c r="AR54" s="277"/>
      <c r="AS54" s="277"/>
      <c r="AT54" s="277"/>
      <c r="AU54" s="277"/>
      <c r="AV54" s="277"/>
      <c r="AW54" s="277"/>
      <c r="AX54" s="277"/>
      <c r="AY54" s="277"/>
      <c r="AZ54" s="277"/>
      <c r="BA54" s="278"/>
    </row>
    <row r="55" spans="2:53" ht="13.5" customHeight="1">
      <c r="B55" s="106" t="s">
        <v>92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276">
        <v>713135</v>
      </c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7"/>
      <c r="AK55" s="277"/>
      <c r="AL55" s="278"/>
      <c r="AM55" s="276">
        <v>707191</v>
      </c>
      <c r="AN55" s="277"/>
      <c r="AO55" s="277"/>
      <c r="AP55" s="277"/>
      <c r="AQ55" s="277"/>
      <c r="AR55" s="277"/>
      <c r="AS55" s="277"/>
      <c r="AT55" s="277"/>
      <c r="AU55" s="277"/>
      <c r="AV55" s="277"/>
      <c r="AW55" s="277"/>
      <c r="AX55" s="277"/>
      <c r="AY55" s="277"/>
      <c r="AZ55" s="277"/>
      <c r="BA55" s="278"/>
    </row>
    <row r="56" spans="2:53" ht="13.5" customHeight="1">
      <c r="B56" s="106" t="s">
        <v>93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276">
        <v>366806</v>
      </c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277"/>
      <c r="AJ56" s="277"/>
      <c r="AK56" s="277"/>
      <c r="AL56" s="278"/>
      <c r="AM56" s="276">
        <v>366748</v>
      </c>
      <c r="AN56" s="277"/>
      <c r="AO56" s="277"/>
      <c r="AP56" s="277"/>
      <c r="AQ56" s="277"/>
      <c r="AR56" s="277"/>
      <c r="AS56" s="277"/>
      <c r="AT56" s="277"/>
      <c r="AU56" s="277"/>
      <c r="AV56" s="277"/>
      <c r="AW56" s="277"/>
      <c r="AX56" s="277"/>
      <c r="AY56" s="277"/>
      <c r="AZ56" s="277"/>
      <c r="BA56" s="278"/>
    </row>
    <row r="57" spans="2:53" ht="13.5" customHeight="1">
      <c r="B57" s="106" t="s">
        <v>499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276">
        <v>262507</v>
      </c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7"/>
      <c r="AK57" s="277"/>
      <c r="AL57" s="278"/>
      <c r="AM57" s="276">
        <v>259168</v>
      </c>
      <c r="AN57" s="277"/>
      <c r="AO57" s="277"/>
      <c r="AP57" s="277"/>
      <c r="AQ57" s="277"/>
      <c r="AR57" s="277"/>
      <c r="AS57" s="277"/>
      <c r="AT57" s="277"/>
      <c r="AU57" s="277"/>
      <c r="AV57" s="277"/>
      <c r="AW57" s="277"/>
      <c r="AX57" s="277"/>
      <c r="AY57" s="277"/>
      <c r="AZ57" s="277"/>
      <c r="BA57" s="278"/>
    </row>
    <row r="58" spans="2:53" ht="13.5" customHeight="1">
      <c r="B58" s="106" t="s">
        <v>94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276">
        <v>465789</v>
      </c>
      <c r="Y58" s="277"/>
      <c r="Z58" s="277"/>
      <c r="AA58" s="277"/>
      <c r="AB58" s="277"/>
      <c r="AC58" s="277"/>
      <c r="AD58" s="277"/>
      <c r="AE58" s="277"/>
      <c r="AF58" s="277"/>
      <c r="AG58" s="277"/>
      <c r="AH58" s="277"/>
      <c r="AI58" s="277"/>
      <c r="AJ58" s="277"/>
      <c r="AK58" s="277"/>
      <c r="AL58" s="278"/>
      <c r="AM58" s="276">
        <v>458904</v>
      </c>
      <c r="AN58" s="277"/>
      <c r="AO58" s="277"/>
      <c r="AP58" s="277"/>
      <c r="AQ58" s="277"/>
      <c r="AR58" s="277"/>
      <c r="AS58" s="277"/>
      <c r="AT58" s="277"/>
      <c r="AU58" s="277"/>
      <c r="AV58" s="277"/>
      <c r="AW58" s="277"/>
      <c r="AX58" s="277"/>
      <c r="AY58" s="277"/>
      <c r="AZ58" s="277"/>
      <c r="BA58" s="278"/>
    </row>
    <row r="59" spans="2:53" ht="13.5" customHeight="1">
      <c r="B59" s="106" t="s">
        <v>95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276">
        <v>12012005</v>
      </c>
      <c r="Y59" s="277"/>
      <c r="Z59" s="277"/>
      <c r="AA59" s="277"/>
      <c r="AB59" s="277"/>
      <c r="AC59" s="277"/>
      <c r="AD59" s="277"/>
      <c r="AE59" s="277"/>
      <c r="AF59" s="277"/>
      <c r="AG59" s="277"/>
      <c r="AH59" s="277"/>
      <c r="AI59" s="277"/>
      <c r="AJ59" s="277"/>
      <c r="AK59" s="277"/>
      <c r="AL59" s="278"/>
      <c r="AM59" s="276">
        <v>11652836</v>
      </c>
      <c r="AN59" s="277"/>
      <c r="AO59" s="277"/>
      <c r="AP59" s="277"/>
      <c r="AQ59" s="277"/>
      <c r="AR59" s="277"/>
      <c r="AS59" s="277"/>
      <c r="AT59" s="277"/>
      <c r="AU59" s="277"/>
      <c r="AV59" s="277"/>
      <c r="AW59" s="277"/>
      <c r="AX59" s="277"/>
      <c r="AY59" s="277"/>
      <c r="AZ59" s="277"/>
      <c r="BA59" s="278"/>
    </row>
    <row r="60" spans="2:53" ht="13.5" customHeight="1">
      <c r="B60" s="106" t="s">
        <v>96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276">
        <v>23258</v>
      </c>
      <c r="Y60" s="277"/>
      <c r="Z60" s="277"/>
      <c r="AA60" s="277"/>
      <c r="AB60" s="277"/>
      <c r="AC60" s="277"/>
      <c r="AD60" s="277"/>
      <c r="AE60" s="277"/>
      <c r="AF60" s="277"/>
      <c r="AG60" s="277"/>
      <c r="AH60" s="277"/>
      <c r="AI60" s="277"/>
      <c r="AJ60" s="277"/>
      <c r="AK60" s="277"/>
      <c r="AL60" s="278"/>
      <c r="AM60" s="276">
        <v>19298</v>
      </c>
      <c r="AN60" s="277"/>
      <c r="AO60" s="277"/>
      <c r="AP60" s="277"/>
      <c r="AQ60" s="277"/>
      <c r="AR60" s="277"/>
      <c r="AS60" s="277"/>
      <c r="AT60" s="277"/>
      <c r="AU60" s="277"/>
      <c r="AV60" s="277"/>
      <c r="AW60" s="277"/>
      <c r="AX60" s="277"/>
      <c r="AY60" s="277"/>
      <c r="AZ60" s="277"/>
      <c r="BA60" s="278"/>
    </row>
    <row r="61" spans="2:53" ht="13.5" customHeight="1">
      <c r="B61" s="106" t="s">
        <v>500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276">
        <v>1017212</v>
      </c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  <c r="AJ61" s="277"/>
      <c r="AK61" s="277"/>
      <c r="AL61" s="278"/>
      <c r="AM61" s="276">
        <v>1017028</v>
      </c>
      <c r="AN61" s="277"/>
      <c r="AO61" s="277"/>
      <c r="AP61" s="277"/>
      <c r="AQ61" s="277"/>
      <c r="AR61" s="277"/>
      <c r="AS61" s="277"/>
      <c r="AT61" s="277"/>
      <c r="AU61" s="277"/>
      <c r="AV61" s="277"/>
      <c r="AW61" s="277"/>
      <c r="AX61" s="277"/>
      <c r="AY61" s="277"/>
      <c r="AZ61" s="277"/>
      <c r="BA61" s="278"/>
    </row>
    <row r="62" spans="2:53" ht="13.5" customHeight="1">
      <c r="B62" s="106" t="s">
        <v>97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276">
        <v>0</v>
      </c>
      <c r="Y62" s="277"/>
      <c r="Z62" s="277"/>
      <c r="AA62" s="277"/>
      <c r="AB62" s="277"/>
      <c r="AC62" s="277"/>
      <c r="AD62" s="277"/>
      <c r="AE62" s="277"/>
      <c r="AF62" s="277"/>
      <c r="AG62" s="277"/>
      <c r="AH62" s="277"/>
      <c r="AI62" s="277"/>
      <c r="AJ62" s="277"/>
      <c r="AK62" s="277"/>
      <c r="AL62" s="278"/>
      <c r="AM62" s="276">
        <v>0</v>
      </c>
      <c r="AN62" s="277"/>
      <c r="AO62" s="277"/>
      <c r="AP62" s="277"/>
      <c r="AQ62" s="277"/>
      <c r="AR62" s="277"/>
      <c r="AS62" s="277"/>
      <c r="AT62" s="277"/>
      <c r="AU62" s="277"/>
      <c r="AV62" s="277"/>
      <c r="AW62" s="277"/>
      <c r="AX62" s="277"/>
      <c r="AY62" s="277"/>
      <c r="AZ62" s="277"/>
      <c r="BA62" s="278"/>
    </row>
    <row r="63" spans="2:58" ht="13.5" customHeight="1">
      <c r="B63" s="70" t="s">
        <v>98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276">
        <f>SUM(X52:AL62)</f>
        <v>21430902</v>
      </c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8"/>
      <c r="AM63" s="276">
        <f>SUM(AM52:BA62)</f>
        <v>21456596</v>
      </c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8"/>
      <c r="BF63" s="16" t="s">
        <v>45</v>
      </c>
    </row>
  </sheetData>
  <sheetProtection/>
  <mergeCells count="248">
    <mergeCell ref="B61:W61"/>
    <mergeCell ref="X61:AL61"/>
    <mergeCell ref="AM61:BA61"/>
    <mergeCell ref="B12:W12"/>
    <mergeCell ref="X12:AL12"/>
    <mergeCell ref="AM12:AT12"/>
    <mergeCell ref="AU12:BI12"/>
    <mergeCell ref="AM53:BA53"/>
    <mergeCell ref="B55:W55"/>
    <mergeCell ref="X55:AL55"/>
    <mergeCell ref="BJ12:BQ12"/>
    <mergeCell ref="B57:W57"/>
    <mergeCell ref="X57:AL57"/>
    <mergeCell ref="AM57:BA57"/>
    <mergeCell ref="AM56:BA56"/>
    <mergeCell ref="B58:W58"/>
    <mergeCell ref="X58:AL58"/>
    <mergeCell ref="AM58:BA58"/>
    <mergeCell ref="B56:W56"/>
    <mergeCell ref="X56:AL56"/>
    <mergeCell ref="AM55:BA55"/>
    <mergeCell ref="B53:W53"/>
    <mergeCell ref="X53:AL53"/>
    <mergeCell ref="B54:W54"/>
    <mergeCell ref="X54:AL54"/>
    <mergeCell ref="AM54:BA54"/>
    <mergeCell ref="B51:W51"/>
    <mergeCell ref="X51:AL51"/>
    <mergeCell ref="AM51:BA51"/>
    <mergeCell ref="B52:W52"/>
    <mergeCell ref="X52:AL52"/>
    <mergeCell ref="AM52:BA52"/>
    <mergeCell ref="X62:AL62"/>
    <mergeCell ref="AM62:BA62"/>
    <mergeCell ref="X63:AL63"/>
    <mergeCell ref="AM63:BA63"/>
    <mergeCell ref="X59:AL59"/>
    <mergeCell ref="AM59:BA59"/>
    <mergeCell ref="X60:AL60"/>
    <mergeCell ref="AM60:BA60"/>
    <mergeCell ref="B59:W59"/>
    <mergeCell ref="B60:W60"/>
    <mergeCell ref="B62:W62"/>
    <mergeCell ref="B63:W63"/>
    <mergeCell ref="AM16:AT16"/>
    <mergeCell ref="AM17:AT17"/>
    <mergeCell ref="AM26:AT26"/>
    <mergeCell ref="AM21:AT21"/>
    <mergeCell ref="AM22:AT22"/>
    <mergeCell ref="AM23:AT23"/>
    <mergeCell ref="AM24:AT24"/>
    <mergeCell ref="AM19:AT19"/>
    <mergeCell ref="X7:AL7"/>
    <mergeCell ref="X8:AL8"/>
    <mergeCell ref="AU43:BI43"/>
    <mergeCell ref="AU44:BI44"/>
    <mergeCell ref="X10:AL10"/>
    <mergeCell ref="X11:AL11"/>
    <mergeCell ref="X13:AL13"/>
    <mergeCell ref="X14:AL14"/>
    <mergeCell ref="X15:AL15"/>
    <mergeCell ref="X16:AL16"/>
    <mergeCell ref="BJ5:BQ5"/>
    <mergeCell ref="BJ6:BQ6"/>
    <mergeCell ref="AM7:AT7"/>
    <mergeCell ref="AM8:AT8"/>
    <mergeCell ref="AU5:BI5"/>
    <mergeCell ref="AU6:BI6"/>
    <mergeCell ref="AU7:BI7"/>
    <mergeCell ref="AU8:BI8"/>
    <mergeCell ref="BJ7:BQ7"/>
    <mergeCell ref="BJ8:BQ8"/>
    <mergeCell ref="X5:AL5"/>
    <mergeCell ref="AM5:AT5"/>
    <mergeCell ref="X6:AL6"/>
    <mergeCell ref="AM6:AT6"/>
    <mergeCell ref="AM4:AT4"/>
    <mergeCell ref="AU4:BI4"/>
    <mergeCell ref="BJ4:BQ4"/>
    <mergeCell ref="X3:AT3"/>
    <mergeCell ref="AU3:BQ3"/>
    <mergeCell ref="X4:AL4"/>
    <mergeCell ref="B3:W4"/>
    <mergeCell ref="B19:W19"/>
    <mergeCell ref="B20:W20"/>
    <mergeCell ref="B21:W21"/>
    <mergeCell ref="B8:W8"/>
    <mergeCell ref="B9:W9"/>
    <mergeCell ref="B10:W10"/>
    <mergeCell ref="B11:W11"/>
    <mergeCell ref="B5:W5"/>
    <mergeCell ref="B6:W6"/>
    <mergeCell ref="X19:AL19"/>
    <mergeCell ref="B14:W14"/>
    <mergeCell ref="B15:W15"/>
    <mergeCell ref="B16:W16"/>
    <mergeCell ref="B28:W28"/>
    <mergeCell ref="B22:W22"/>
    <mergeCell ref="X21:AL21"/>
    <mergeCell ref="X22:AL22"/>
    <mergeCell ref="X23:AL23"/>
    <mergeCell ref="X20:AL20"/>
    <mergeCell ref="AM20:AT20"/>
    <mergeCell ref="B26:W26"/>
    <mergeCell ref="B27:W27"/>
    <mergeCell ref="B33:W33"/>
    <mergeCell ref="AM38:AT38"/>
    <mergeCell ref="X38:AL38"/>
    <mergeCell ref="B25:W25"/>
    <mergeCell ref="X26:AL26"/>
    <mergeCell ref="X27:AL27"/>
    <mergeCell ref="X28:AL28"/>
    <mergeCell ref="AM27:AT27"/>
    <mergeCell ref="AM28:AT28"/>
    <mergeCell ref="B31:W32"/>
    <mergeCell ref="AU40:BI40"/>
    <mergeCell ref="X32:AL32"/>
    <mergeCell ref="AM32:AT32"/>
    <mergeCell ref="AU32:BI32"/>
    <mergeCell ref="AM34:AT34"/>
    <mergeCell ref="X34:AL34"/>
    <mergeCell ref="AU36:BI36"/>
    <mergeCell ref="AU35:BI35"/>
    <mergeCell ref="X37:AL37"/>
    <mergeCell ref="AM40:AT40"/>
    <mergeCell ref="AM9:AT9"/>
    <mergeCell ref="X18:AL18"/>
    <mergeCell ref="AM18:AT18"/>
    <mergeCell ref="X9:AL9"/>
    <mergeCell ref="X17:AL17"/>
    <mergeCell ref="AM10:AT10"/>
    <mergeCell ref="AM11:AT11"/>
    <mergeCell ref="AM13:AT13"/>
    <mergeCell ref="AM14:AT14"/>
    <mergeCell ref="AM15:AT15"/>
    <mergeCell ref="X31:AT31"/>
    <mergeCell ref="AU31:BQ31"/>
    <mergeCell ref="B24:W24"/>
    <mergeCell ref="X24:AL24"/>
    <mergeCell ref="X25:AL25"/>
    <mergeCell ref="AM25:AT25"/>
    <mergeCell ref="AU26:BI26"/>
    <mergeCell ref="AU27:BI27"/>
    <mergeCell ref="AU28:BI28"/>
    <mergeCell ref="BJ26:BQ26"/>
    <mergeCell ref="B7:W7"/>
    <mergeCell ref="B13:W13"/>
    <mergeCell ref="B18:W18"/>
    <mergeCell ref="B23:W23"/>
    <mergeCell ref="B17:W17"/>
    <mergeCell ref="AU9:BI9"/>
    <mergeCell ref="AU10:BI10"/>
    <mergeCell ref="AM33:AT33"/>
    <mergeCell ref="X33:AL33"/>
    <mergeCell ref="AM37:AT37"/>
    <mergeCell ref="BJ35:BQ35"/>
    <mergeCell ref="AM36:AT36"/>
    <mergeCell ref="X36:AL36"/>
    <mergeCell ref="BJ36:BQ36"/>
    <mergeCell ref="AM35:AT35"/>
    <mergeCell ref="X35:AL35"/>
    <mergeCell ref="AU33:BI33"/>
    <mergeCell ref="AU37:BI37"/>
    <mergeCell ref="AU38:BI38"/>
    <mergeCell ref="X43:AL43"/>
    <mergeCell ref="BJ41:BQ41"/>
    <mergeCell ref="X40:AL40"/>
    <mergeCell ref="BJ40:BQ40"/>
    <mergeCell ref="AM39:AT39"/>
    <mergeCell ref="X39:AL39"/>
    <mergeCell ref="AU39:BI39"/>
    <mergeCell ref="AM42:AT42"/>
    <mergeCell ref="X42:AL42"/>
    <mergeCell ref="BJ42:BQ42"/>
    <mergeCell ref="AU42:BI42"/>
    <mergeCell ref="B41:W41"/>
    <mergeCell ref="AM41:AT41"/>
    <mergeCell ref="X41:AL41"/>
    <mergeCell ref="AU41:BI41"/>
    <mergeCell ref="AM45:AT45"/>
    <mergeCell ref="X45:AL45"/>
    <mergeCell ref="B44:W44"/>
    <mergeCell ref="AM44:AT44"/>
    <mergeCell ref="X44:AL44"/>
    <mergeCell ref="B43:W43"/>
    <mergeCell ref="AM43:AT43"/>
    <mergeCell ref="C34:W34"/>
    <mergeCell ref="C35:W35"/>
    <mergeCell ref="C36:W36"/>
    <mergeCell ref="C38:W38"/>
    <mergeCell ref="B37:W37"/>
    <mergeCell ref="B46:W46"/>
    <mergeCell ref="C39:W39"/>
    <mergeCell ref="C40:W40"/>
    <mergeCell ref="B45:W45"/>
    <mergeCell ref="B42:W42"/>
    <mergeCell ref="AM46:AT46"/>
    <mergeCell ref="X46:AL46"/>
    <mergeCell ref="BJ45:BQ45"/>
    <mergeCell ref="AU45:BI45"/>
    <mergeCell ref="AU46:BI46"/>
    <mergeCell ref="B47:W47"/>
    <mergeCell ref="AM47:AT47"/>
    <mergeCell ref="X47:AL47"/>
    <mergeCell ref="BJ47:BQ47"/>
    <mergeCell ref="AU47:BI47"/>
    <mergeCell ref="BJ46:BQ46"/>
    <mergeCell ref="BJ43:BQ43"/>
    <mergeCell ref="BJ44:BQ44"/>
    <mergeCell ref="BJ39:BQ39"/>
    <mergeCell ref="BJ37:BQ37"/>
    <mergeCell ref="BJ33:BQ33"/>
    <mergeCell ref="BJ38:BQ38"/>
    <mergeCell ref="AU17:BI17"/>
    <mergeCell ref="AU18:BI18"/>
    <mergeCell ref="AU19:BI19"/>
    <mergeCell ref="AU20:BI20"/>
    <mergeCell ref="AU21:BI21"/>
    <mergeCell ref="AU11:BI11"/>
    <mergeCell ref="AU13:BI13"/>
    <mergeCell ref="AU14:BI14"/>
    <mergeCell ref="AU15:BI15"/>
    <mergeCell ref="AU23:BI23"/>
    <mergeCell ref="AU24:BI24"/>
    <mergeCell ref="AU25:BI25"/>
    <mergeCell ref="BJ9:BQ9"/>
    <mergeCell ref="BJ10:BQ10"/>
    <mergeCell ref="BJ11:BQ11"/>
    <mergeCell ref="BJ13:BQ13"/>
    <mergeCell ref="BJ14:BQ14"/>
    <mergeCell ref="BJ15:BQ15"/>
    <mergeCell ref="AU16:BI16"/>
    <mergeCell ref="BJ16:BQ16"/>
    <mergeCell ref="BJ17:BQ17"/>
    <mergeCell ref="BJ18:BQ18"/>
    <mergeCell ref="BJ19:BQ19"/>
    <mergeCell ref="BJ20:BQ20"/>
    <mergeCell ref="BJ21:BQ21"/>
    <mergeCell ref="AU34:BI34"/>
    <mergeCell ref="BJ32:BQ32"/>
    <mergeCell ref="BJ34:BQ34"/>
    <mergeCell ref="BJ22:BQ22"/>
    <mergeCell ref="BJ23:BQ23"/>
    <mergeCell ref="BJ24:BQ24"/>
    <mergeCell ref="BJ25:BQ25"/>
    <mergeCell ref="BJ27:BQ27"/>
    <mergeCell ref="BJ28:BQ28"/>
    <mergeCell ref="AU22:BI22"/>
  </mergeCells>
  <printOptions/>
  <pageMargins left="0.7874015748031497" right="0.7874015748031497" top="0.5118110236220472" bottom="0.1968503937007874" header="0.5118110236220472" footer="0.3937007874015748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43"/>
  <sheetViews>
    <sheetView view="pageBreakPreview" zoomScale="60" zoomScalePageLayoutView="0" workbookViewId="0" topLeftCell="A1">
      <selection activeCell="A1" sqref="A1"/>
    </sheetView>
  </sheetViews>
  <sheetFormatPr defaultColWidth="1.25" defaultRowHeight="15" customHeight="1"/>
  <cols>
    <col min="1" max="16384" width="1.25" style="16" customWidth="1"/>
  </cols>
  <sheetData>
    <row r="1" spans="1:69" ht="15" customHeight="1">
      <c r="A1" s="16" t="s">
        <v>582</v>
      </c>
      <c r="BQ1" s="18" t="s">
        <v>340</v>
      </c>
    </row>
    <row r="2" ht="3.75" customHeight="1"/>
    <row r="3" spans="1:69" s="7" customFormat="1" ht="15" customHeight="1">
      <c r="A3" s="70" t="s">
        <v>12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 t="s">
        <v>162</v>
      </c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 t="s">
        <v>163</v>
      </c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 t="s">
        <v>164</v>
      </c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</row>
    <row r="4" spans="1:69" s="7" customFormat="1" ht="15" customHeight="1">
      <c r="A4" s="70" t="s">
        <v>157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 t="s">
        <v>158</v>
      </c>
      <c r="P4" s="70"/>
      <c r="Q4" s="70"/>
      <c r="R4" s="70"/>
      <c r="S4" s="70"/>
      <c r="T4" s="70"/>
      <c r="U4" s="70"/>
      <c r="V4" s="70"/>
      <c r="W4" s="70"/>
      <c r="X4" s="70"/>
      <c r="Y4" s="284">
        <v>1233620</v>
      </c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>
        <v>1093155</v>
      </c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>
        <f>Y4-AN4</f>
        <v>140465</v>
      </c>
      <c r="BD4" s="284"/>
      <c r="BE4" s="284"/>
      <c r="BF4" s="284"/>
      <c r="BG4" s="284"/>
      <c r="BH4" s="284"/>
      <c r="BI4" s="284"/>
      <c r="BJ4" s="284"/>
      <c r="BK4" s="284"/>
      <c r="BL4" s="284"/>
      <c r="BM4" s="284"/>
      <c r="BN4" s="284"/>
      <c r="BO4" s="284"/>
      <c r="BP4" s="284"/>
      <c r="BQ4" s="284"/>
    </row>
    <row r="5" spans="1:69" s="7" customFormat="1" ht="1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 t="s">
        <v>159</v>
      </c>
      <c r="P5" s="70"/>
      <c r="Q5" s="70"/>
      <c r="R5" s="70"/>
      <c r="S5" s="70"/>
      <c r="T5" s="70"/>
      <c r="U5" s="70"/>
      <c r="V5" s="70"/>
      <c r="W5" s="70"/>
      <c r="X5" s="70"/>
      <c r="Y5" s="284">
        <v>89068</v>
      </c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>
        <v>526787</v>
      </c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>
        <f>Y5-AN5</f>
        <v>-437719</v>
      </c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</row>
    <row r="6" spans="1:69" s="7" customFormat="1" ht="15" customHeight="1">
      <c r="A6" s="70" t="s">
        <v>156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 t="s">
        <v>160</v>
      </c>
      <c r="P6" s="70"/>
      <c r="Q6" s="70"/>
      <c r="R6" s="70"/>
      <c r="S6" s="70"/>
      <c r="T6" s="70"/>
      <c r="U6" s="70"/>
      <c r="V6" s="70"/>
      <c r="W6" s="70"/>
      <c r="X6" s="70"/>
      <c r="Y6" s="284">
        <v>64333</v>
      </c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>
        <v>38609</v>
      </c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>
        <f>Y6-AN6</f>
        <v>25724</v>
      </c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</row>
    <row r="7" spans="1:69" s="7" customFormat="1" ht="1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 t="s">
        <v>161</v>
      </c>
      <c r="P7" s="70"/>
      <c r="Q7" s="70"/>
      <c r="R7" s="70"/>
      <c r="S7" s="70"/>
      <c r="T7" s="70"/>
      <c r="U7" s="70"/>
      <c r="V7" s="70"/>
      <c r="W7" s="70"/>
      <c r="X7" s="70"/>
      <c r="Y7" s="284">
        <v>0</v>
      </c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>
        <v>37827</v>
      </c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4">
        <f>Y7-AN7</f>
        <v>-37827</v>
      </c>
      <c r="BD7" s="284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</row>
    <row r="8" ht="15" customHeight="1">
      <c r="BQ8" s="18" t="s">
        <v>238</v>
      </c>
    </row>
    <row r="9" ht="8.25" customHeight="1"/>
    <row r="10" spans="1:69" ht="15" customHeight="1">
      <c r="A10" s="16" t="s">
        <v>37</v>
      </c>
      <c r="BQ10" s="18" t="s">
        <v>583</v>
      </c>
    </row>
    <row r="11" ht="3.75" customHeight="1"/>
    <row r="12" spans="2:69" ht="15" customHeight="1">
      <c r="B12" s="70" t="s">
        <v>12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 t="s">
        <v>38</v>
      </c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 t="s">
        <v>44</v>
      </c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</row>
    <row r="13" spans="2:69" ht="1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 t="s">
        <v>381</v>
      </c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 t="s">
        <v>39</v>
      </c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 t="s">
        <v>40</v>
      </c>
      <c r="BH13" s="70"/>
      <c r="BI13" s="70"/>
      <c r="BJ13" s="70"/>
      <c r="BK13" s="70"/>
      <c r="BL13" s="70"/>
      <c r="BM13" s="70"/>
      <c r="BN13" s="70"/>
      <c r="BO13" s="70"/>
      <c r="BP13" s="70"/>
      <c r="BQ13" s="70"/>
    </row>
    <row r="14" spans="2:69" ht="15" customHeight="1">
      <c r="B14" s="70" t="s">
        <v>41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280">
        <f>SUM(Y15:AJ42)-Y15-Y19</f>
        <v>2011268.839999999</v>
      </c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2"/>
      <c r="AK14" s="279">
        <f>SUM(AV14:BQ14)</f>
        <v>201335.39999999997</v>
      </c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80">
        <f>SUM(AV15:BF42)-AV15-AV19</f>
        <v>14264.87</v>
      </c>
      <c r="AW14" s="281"/>
      <c r="AX14" s="281"/>
      <c r="AY14" s="281"/>
      <c r="AZ14" s="281"/>
      <c r="BA14" s="281"/>
      <c r="BB14" s="281"/>
      <c r="BC14" s="281"/>
      <c r="BD14" s="281"/>
      <c r="BE14" s="281"/>
      <c r="BF14" s="282"/>
      <c r="BG14" s="280">
        <f>SUM(BG15:BQ42)-BG15-BG19</f>
        <v>187070.52999999997</v>
      </c>
      <c r="BH14" s="281"/>
      <c r="BI14" s="281"/>
      <c r="BJ14" s="281"/>
      <c r="BK14" s="281"/>
      <c r="BL14" s="281"/>
      <c r="BM14" s="281"/>
      <c r="BN14" s="281"/>
      <c r="BO14" s="281"/>
      <c r="BP14" s="281"/>
      <c r="BQ14" s="282"/>
    </row>
    <row r="15" spans="2:69" ht="15" customHeight="1">
      <c r="B15" s="283" t="s">
        <v>42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280">
        <v>26749.34</v>
      </c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2"/>
      <c r="AK15" s="279">
        <f aca="true" t="shared" si="0" ref="AK15:AK42">SUM(AV15:BQ15)</f>
        <v>14370.96</v>
      </c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80">
        <v>0</v>
      </c>
      <c r="AW15" s="281"/>
      <c r="AX15" s="281"/>
      <c r="AY15" s="281"/>
      <c r="AZ15" s="281"/>
      <c r="BA15" s="281"/>
      <c r="BB15" s="281"/>
      <c r="BC15" s="281"/>
      <c r="BD15" s="281"/>
      <c r="BE15" s="281"/>
      <c r="BF15" s="282"/>
      <c r="BG15" s="280">
        <v>14370.96</v>
      </c>
      <c r="BH15" s="281"/>
      <c r="BI15" s="281"/>
      <c r="BJ15" s="281"/>
      <c r="BK15" s="281"/>
      <c r="BL15" s="281"/>
      <c r="BM15" s="281"/>
      <c r="BN15" s="281"/>
      <c r="BO15" s="281"/>
      <c r="BP15" s="281"/>
      <c r="BQ15" s="282"/>
    </row>
    <row r="16" spans="2:69" ht="15" customHeight="1">
      <c r="B16" s="44"/>
      <c r="C16" s="24" t="s">
        <v>341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46"/>
      <c r="Y16" s="280">
        <v>6599.52</v>
      </c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2"/>
      <c r="AK16" s="279">
        <f t="shared" si="0"/>
        <v>5475.1</v>
      </c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80">
        <v>0</v>
      </c>
      <c r="AW16" s="281"/>
      <c r="AX16" s="281"/>
      <c r="AY16" s="281"/>
      <c r="AZ16" s="281"/>
      <c r="BA16" s="281"/>
      <c r="BB16" s="281"/>
      <c r="BC16" s="281"/>
      <c r="BD16" s="281"/>
      <c r="BE16" s="281"/>
      <c r="BF16" s="282"/>
      <c r="BG16" s="280">
        <v>5475.1</v>
      </c>
      <c r="BH16" s="281"/>
      <c r="BI16" s="281"/>
      <c r="BJ16" s="281"/>
      <c r="BK16" s="281"/>
      <c r="BL16" s="281"/>
      <c r="BM16" s="281"/>
      <c r="BN16" s="281"/>
      <c r="BO16" s="281"/>
      <c r="BP16" s="281"/>
      <c r="BQ16" s="282"/>
    </row>
    <row r="17" spans="2:69" ht="15" customHeight="1">
      <c r="B17" s="44"/>
      <c r="C17" s="24" t="s">
        <v>342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46"/>
      <c r="Y17" s="280">
        <v>9796.65</v>
      </c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2"/>
      <c r="AK17" s="279">
        <f t="shared" si="0"/>
        <v>4129.84</v>
      </c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80">
        <v>0</v>
      </c>
      <c r="AW17" s="281"/>
      <c r="AX17" s="281"/>
      <c r="AY17" s="281"/>
      <c r="AZ17" s="281"/>
      <c r="BA17" s="281"/>
      <c r="BB17" s="281"/>
      <c r="BC17" s="281"/>
      <c r="BD17" s="281"/>
      <c r="BE17" s="281"/>
      <c r="BF17" s="282"/>
      <c r="BG17" s="280">
        <v>4129.84</v>
      </c>
      <c r="BH17" s="281"/>
      <c r="BI17" s="281"/>
      <c r="BJ17" s="281"/>
      <c r="BK17" s="281"/>
      <c r="BL17" s="281"/>
      <c r="BM17" s="281"/>
      <c r="BN17" s="281"/>
      <c r="BO17" s="281"/>
      <c r="BP17" s="281"/>
      <c r="BQ17" s="282"/>
    </row>
    <row r="18" spans="2:69" ht="15" customHeight="1">
      <c r="B18" s="45"/>
      <c r="C18" s="24" t="s">
        <v>138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46"/>
      <c r="Y18" s="280">
        <v>10353.17</v>
      </c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2"/>
      <c r="AK18" s="279">
        <f t="shared" si="0"/>
        <v>4766.02</v>
      </c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80">
        <v>0</v>
      </c>
      <c r="AW18" s="281"/>
      <c r="AX18" s="281"/>
      <c r="AY18" s="281"/>
      <c r="AZ18" s="281"/>
      <c r="BA18" s="281"/>
      <c r="BB18" s="281"/>
      <c r="BC18" s="281"/>
      <c r="BD18" s="281"/>
      <c r="BE18" s="281"/>
      <c r="BF18" s="282"/>
      <c r="BG18" s="280">
        <v>4766.02</v>
      </c>
      <c r="BH18" s="281"/>
      <c r="BI18" s="281"/>
      <c r="BJ18" s="281"/>
      <c r="BK18" s="281"/>
      <c r="BL18" s="281"/>
      <c r="BM18" s="281"/>
      <c r="BN18" s="281"/>
      <c r="BO18" s="281"/>
      <c r="BP18" s="281"/>
      <c r="BQ18" s="282"/>
    </row>
    <row r="19" spans="2:69" ht="15" customHeight="1">
      <c r="B19" s="121" t="s">
        <v>43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280">
        <v>1984519.5</v>
      </c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2"/>
      <c r="AK19" s="279">
        <f t="shared" si="0"/>
        <v>186964.44</v>
      </c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80">
        <v>14264.87</v>
      </c>
      <c r="AW19" s="281"/>
      <c r="AX19" s="281"/>
      <c r="AY19" s="281"/>
      <c r="AZ19" s="281"/>
      <c r="BA19" s="281"/>
      <c r="BB19" s="281"/>
      <c r="BC19" s="281"/>
      <c r="BD19" s="281"/>
      <c r="BE19" s="281"/>
      <c r="BF19" s="282"/>
      <c r="BG19" s="280">
        <v>172699.57</v>
      </c>
      <c r="BH19" s="281"/>
      <c r="BI19" s="281"/>
      <c r="BJ19" s="281"/>
      <c r="BK19" s="281"/>
      <c r="BL19" s="281"/>
      <c r="BM19" s="281"/>
      <c r="BN19" s="281"/>
      <c r="BO19" s="281"/>
      <c r="BP19" s="281"/>
      <c r="BQ19" s="282"/>
    </row>
    <row r="20" spans="2:69" ht="15" customHeight="1">
      <c r="B20" s="44"/>
      <c r="C20" s="24" t="s">
        <v>343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46"/>
      <c r="Y20" s="280">
        <v>466427.22</v>
      </c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2"/>
      <c r="AK20" s="279">
        <f>SUM(AV20:BQ20)</f>
        <v>87320.6</v>
      </c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80">
        <v>7841.6</v>
      </c>
      <c r="AW20" s="281"/>
      <c r="AX20" s="281"/>
      <c r="AY20" s="281"/>
      <c r="AZ20" s="281"/>
      <c r="BA20" s="281"/>
      <c r="BB20" s="281"/>
      <c r="BC20" s="281"/>
      <c r="BD20" s="281"/>
      <c r="BE20" s="281"/>
      <c r="BF20" s="282"/>
      <c r="BG20" s="280">
        <v>79479</v>
      </c>
      <c r="BH20" s="281"/>
      <c r="BI20" s="281"/>
      <c r="BJ20" s="281"/>
      <c r="BK20" s="281"/>
      <c r="BL20" s="281"/>
      <c r="BM20" s="281"/>
      <c r="BN20" s="281"/>
      <c r="BO20" s="281"/>
      <c r="BP20" s="281"/>
      <c r="BQ20" s="282"/>
    </row>
    <row r="21" spans="2:69" ht="15" customHeight="1">
      <c r="B21" s="44"/>
      <c r="C21" s="24" t="s">
        <v>344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46"/>
      <c r="Y21" s="280">
        <v>173609.46</v>
      </c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2"/>
      <c r="AK21" s="279">
        <f t="shared" si="0"/>
        <v>49770.380000000005</v>
      </c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80">
        <v>3087.26</v>
      </c>
      <c r="AW21" s="281"/>
      <c r="AX21" s="281"/>
      <c r="AY21" s="281"/>
      <c r="AZ21" s="281"/>
      <c r="BA21" s="281"/>
      <c r="BB21" s="281"/>
      <c r="BC21" s="281"/>
      <c r="BD21" s="281"/>
      <c r="BE21" s="281"/>
      <c r="BF21" s="282"/>
      <c r="BG21" s="280">
        <v>46683.12</v>
      </c>
      <c r="BH21" s="281"/>
      <c r="BI21" s="281"/>
      <c r="BJ21" s="281"/>
      <c r="BK21" s="281"/>
      <c r="BL21" s="281"/>
      <c r="BM21" s="281"/>
      <c r="BN21" s="281"/>
      <c r="BO21" s="281"/>
      <c r="BP21" s="281"/>
      <c r="BQ21" s="282"/>
    </row>
    <row r="22" spans="2:69" ht="15" customHeight="1">
      <c r="B22" s="44"/>
      <c r="C22" s="24" t="s">
        <v>345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46"/>
      <c r="Y22" s="280">
        <v>229033</v>
      </c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2"/>
      <c r="AK22" s="279">
        <f t="shared" si="0"/>
        <v>4660.17</v>
      </c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80">
        <v>15</v>
      </c>
      <c r="AW22" s="281"/>
      <c r="AX22" s="281"/>
      <c r="AY22" s="281"/>
      <c r="AZ22" s="281"/>
      <c r="BA22" s="281"/>
      <c r="BB22" s="281"/>
      <c r="BC22" s="281"/>
      <c r="BD22" s="281"/>
      <c r="BE22" s="281"/>
      <c r="BF22" s="282"/>
      <c r="BG22" s="280">
        <v>4645.17</v>
      </c>
      <c r="BH22" s="281"/>
      <c r="BI22" s="281"/>
      <c r="BJ22" s="281"/>
      <c r="BK22" s="281"/>
      <c r="BL22" s="281"/>
      <c r="BM22" s="281"/>
      <c r="BN22" s="281"/>
      <c r="BO22" s="281"/>
      <c r="BP22" s="281"/>
      <c r="BQ22" s="282"/>
    </row>
    <row r="23" spans="2:69" ht="15" customHeight="1">
      <c r="B23" s="44"/>
      <c r="C23" s="24" t="s">
        <v>346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46"/>
      <c r="Y23" s="280">
        <v>30761.48</v>
      </c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2"/>
      <c r="AK23" s="279">
        <f t="shared" si="0"/>
        <v>9876.230000000001</v>
      </c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80">
        <v>710.12</v>
      </c>
      <c r="AW23" s="281"/>
      <c r="AX23" s="281"/>
      <c r="AY23" s="281"/>
      <c r="AZ23" s="281"/>
      <c r="BA23" s="281"/>
      <c r="BB23" s="281"/>
      <c r="BC23" s="281"/>
      <c r="BD23" s="281"/>
      <c r="BE23" s="281"/>
      <c r="BF23" s="282"/>
      <c r="BG23" s="280">
        <v>9166.11</v>
      </c>
      <c r="BH23" s="281"/>
      <c r="BI23" s="281"/>
      <c r="BJ23" s="281"/>
      <c r="BK23" s="281"/>
      <c r="BL23" s="281"/>
      <c r="BM23" s="281"/>
      <c r="BN23" s="281"/>
      <c r="BO23" s="281"/>
      <c r="BP23" s="281"/>
      <c r="BQ23" s="282"/>
    </row>
    <row r="24" spans="2:69" ht="15" customHeight="1">
      <c r="B24" s="44"/>
      <c r="C24" s="24" t="s">
        <v>347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46"/>
      <c r="Y24" s="280">
        <v>3024.15</v>
      </c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2"/>
      <c r="AK24" s="279">
        <f t="shared" si="0"/>
        <v>1381.89</v>
      </c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80">
        <v>0</v>
      </c>
      <c r="AW24" s="281"/>
      <c r="AX24" s="281"/>
      <c r="AY24" s="281"/>
      <c r="AZ24" s="281"/>
      <c r="BA24" s="281"/>
      <c r="BB24" s="281"/>
      <c r="BC24" s="281"/>
      <c r="BD24" s="281"/>
      <c r="BE24" s="281"/>
      <c r="BF24" s="282"/>
      <c r="BG24" s="280">
        <v>1381.89</v>
      </c>
      <c r="BH24" s="281"/>
      <c r="BI24" s="281"/>
      <c r="BJ24" s="281"/>
      <c r="BK24" s="281"/>
      <c r="BL24" s="281"/>
      <c r="BM24" s="281"/>
      <c r="BN24" s="281"/>
      <c r="BO24" s="281"/>
      <c r="BP24" s="281"/>
      <c r="BQ24" s="282"/>
    </row>
    <row r="25" spans="2:69" ht="15" customHeight="1">
      <c r="B25" s="44"/>
      <c r="C25" s="24" t="s">
        <v>348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46"/>
      <c r="Y25" s="280">
        <v>595460.45</v>
      </c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2"/>
      <c r="AK25" s="279">
        <f t="shared" si="0"/>
        <v>2384.41</v>
      </c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80">
        <v>771.52</v>
      </c>
      <c r="AW25" s="281"/>
      <c r="AX25" s="281"/>
      <c r="AY25" s="281"/>
      <c r="AZ25" s="281"/>
      <c r="BA25" s="281"/>
      <c r="BB25" s="281"/>
      <c r="BC25" s="281"/>
      <c r="BD25" s="281"/>
      <c r="BE25" s="281"/>
      <c r="BF25" s="282"/>
      <c r="BG25" s="280">
        <v>1612.89</v>
      </c>
      <c r="BH25" s="281"/>
      <c r="BI25" s="281"/>
      <c r="BJ25" s="281"/>
      <c r="BK25" s="281"/>
      <c r="BL25" s="281"/>
      <c r="BM25" s="281"/>
      <c r="BN25" s="281"/>
      <c r="BO25" s="281"/>
      <c r="BP25" s="281"/>
      <c r="BQ25" s="282"/>
    </row>
    <row r="26" spans="2:69" ht="15" customHeight="1">
      <c r="B26" s="44"/>
      <c r="C26" s="24" t="s">
        <v>349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46"/>
      <c r="Y26" s="280">
        <v>2880.89</v>
      </c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2"/>
      <c r="AK26" s="279">
        <f t="shared" si="0"/>
        <v>0</v>
      </c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80">
        <v>0</v>
      </c>
      <c r="AW26" s="281"/>
      <c r="AX26" s="281"/>
      <c r="AY26" s="281"/>
      <c r="AZ26" s="281"/>
      <c r="BA26" s="281"/>
      <c r="BB26" s="281"/>
      <c r="BC26" s="281"/>
      <c r="BD26" s="281"/>
      <c r="BE26" s="281"/>
      <c r="BF26" s="282"/>
      <c r="BG26" s="280">
        <v>0</v>
      </c>
      <c r="BH26" s="281"/>
      <c r="BI26" s="281"/>
      <c r="BJ26" s="281"/>
      <c r="BK26" s="281"/>
      <c r="BL26" s="281"/>
      <c r="BM26" s="281"/>
      <c r="BN26" s="281"/>
      <c r="BO26" s="281"/>
      <c r="BP26" s="281"/>
      <c r="BQ26" s="282"/>
    </row>
    <row r="27" spans="2:69" ht="15" customHeight="1">
      <c r="B27" s="44"/>
      <c r="C27" s="24" t="s">
        <v>350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46"/>
      <c r="Y27" s="280">
        <v>82.28</v>
      </c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2"/>
      <c r="AK27" s="279">
        <f t="shared" si="0"/>
        <v>356.58</v>
      </c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80">
        <v>52.94</v>
      </c>
      <c r="AW27" s="281"/>
      <c r="AX27" s="281"/>
      <c r="AY27" s="281"/>
      <c r="AZ27" s="281"/>
      <c r="BA27" s="281"/>
      <c r="BB27" s="281"/>
      <c r="BC27" s="281"/>
      <c r="BD27" s="281"/>
      <c r="BE27" s="281"/>
      <c r="BF27" s="282"/>
      <c r="BG27" s="280">
        <v>303.64</v>
      </c>
      <c r="BH27" s="281"/>
      <c r="BI27" s="281"/>
      <c r="BJ27" s="281"/>
      <c r="BK27" s="281"/>
      <c r="BL27" s="281"/>
      <c r="BM27" s="281"/>
      <c r="BN27" s="281"/>
      <c r="BO27" s="281"/>
      <c r="BP27" s="281"/>
      <c r="BQ27" s="282"/>
    </row>
    <row r="28" spans="2:69" ht="15" customHeight="1">
      <c r="B28" s="44"/>
      <c r="C28" s="24" t="s">
        <v>351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46"/>
      <c r="Y28" s="280">
        <v>2244.11</v>
      </c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2"/>
      <c r="AK28" s="279">
        <f t="shared" si="0"/>
        <v>590.24</v>
      </c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80">
        <v>412.86</v>
      </c>
      <c r="AW28" s="281"/>
      <c r="AX28" s="281"/>
      <c r="AY28" s="281"/>
      <c r="AZ28" s="281"/>
      <c r="BA28" s="281"/>
      <c r="BB28" s="281"/>
      <c r="BC28" s="281"/>
      <c r="BD28" s="281"/>
      <c r="BE28" s="281"/>
      <c r="BF28" s="282"/>
      <c r="BG28" s="280">
        <v>177.38</v>
      </c>
      <c r="BH28" s="281"/>
      <c r="BI28" s="281"/>
      <c r="BJ28" s="281"/>
      <c r="BK28" s="281"/>
      <c r="BL28" s="281"/>
      <c r="BM28" s="281"/>
      <c r="BN28" s="281"/>
      <c r="BO28" s="281"/>
      <c r="BP28" s="281"/>
      <c r="BQ28" s="282"/>
    </row>
    <row r="29" spans="2:69" ht="15" customHeight="1">
      <c r="B29" s="44"/>
      <c r="C29" s="24" t="s">
        <v>352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46"/>
      <c r="Y29" s="280">
        <v>16541.73</v>
      </c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2"/>
      <c r="AK29" s="279">
        <f t="shared" si="0"/>
        <v>0</v>
      </c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80">
        <v>0</v>
      </c>
      <c r="AW29" s="281"/>
      <c r="AX29" s="281"/>
      <c r="AY29" s="281"/>
      <c r="AZ29" s="281"/>
      <c r="BA29" s="281"/>
      <c r="BB29" s="281"/>
      <c r="BC29" s="281"/>
      <c r="BD29" s="281"/>
      <c r="BE29" s="281"/>
      <c r="BF29" s="282"/>
      <c r="BG29" s="280">
        <v>0</v>
      </c>
      <c r="BH29" s="281"/>
      <c r="BI29" s="281"/>
      <c r="BJ29" s="281"/>
      <c r="BK29" s="281"/>
      <c r="BL29" s="281"/>
      <c r="BM29" s="281"/>
      <c r="BN29" s="281"/>
      <c r="BO29" s="281"/>
      <c r="BP29" s="281"/>
      <c r="BQ29" s="282"/>
    </row>
    <row r="30" spans="2:69" ht="15" customHeight="1">
      <c r="B30" s="44"/>
      <c r="C30" s="24" t="s">
        <v>353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46"/>
      <c r="Y30" s="280">
        <v>58521.59</v>
      </c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2"/>
      <c r="AK30" s="279">
        <f t="shared" si="0"/>
        <v>9359.47</v>
      </c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80">
        <v>0</v>
      </c>
      <c r="AW30" s="281"/>
      <c r="AX30" s="281"/>
      <c r="AY30" s="281"/>
      <c r="AZ30" s="281"/>
      <c r="BA30" s="281"/>
      <c r="BB30" s="281"/>
      <c r="BC30" s="281"/>
      <c r="BD30" s="281"/>
      <c r="BE30" s="281"/>
      <c r="BF30" s="282"/>
      <c r="BG30" s="280">
        <v>9359.47</v>
      </c>
      <c r="BH30" s="281"/>
      <c r="BI30" s="281"/>
      <c r="BJ30" s="281"/>
      <c r="BK30" s="281"/>
      <c r="BL30" s="281"/>
      <c r="BM30" s="281"/>
      <c r="BN30" s="281"/>
      <c r="BO30" s="281"/>
      <c r="BP30" s="281"/>
      <c r="BQ30" s="282"/>
    </row>
    <row r="31" spans="2:69" ht="15" customHeight="1">
      <c r="B31" s="44"/>
      <c r="C31" s="24" t="s">
        <v>354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46"/>
      <c r="Y31" s="280">
        <v>0</v>
      </c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2"/>
      <c r="AK31" s="279">
        <f t="shared" si="0"/>
        <v>875.04</v>
      </c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80">
        <v>0</v>
      </c>
      <c r="AW31" s="281"/>
      <c r="AX31" s="281"/>
      <c r="AY31" s="281"/>
      <c r="AZ31" s="281"/>
      <c r="BA31" s="281"/>
      <c r="BB31" s="281"/>
      <c r="BC31" s="281"/>
      <c r="BD31" s="281"/>
      <c r="BE31" s="281"/>
      <c r="BF31" s="282"/>
      <c r="BG31" s="280">
        <v>875.04</v>
      </c>
      <c r="BH31" s="281"/>
      <c r="BI31" s="281"/>
      <c r="BJ31" s="281"/>
      <c r="BK31" s="281"/>
      <c r="BL31" s="281"/>
      <c r="BM31" s="281"/>
      <c r="BN31" s="281"/>
      <c r="BO31" s="281"/>
      <c r="BP31" s="281"/>
      <c r="BQ31" s="282"/>
    </row>
    <row r="32" spans="2:69" ht="15" customHeight="1">
      <c r="B32" s="44"/>
      <c r="C32" s="24" t="s">
        <v>355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46"/>
      <c r="Y32" s="280">
        <v>4504.39</v>
      </c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2"/>
      <c r="AK32" s="279">
        <f t="shared" si="0"/>
        <v>0</v>
      </c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80">
        <v>0</v>
      </c>
      <c r="AW32" s="281"/>
      <c r="AX32" s="281"/>
      <c r="AY32" s="281"/>
      <c r="AZ32" s="281"/>
      <c r="BA32" s="281"/>
      <c r="BB32" s="281"/>
      <c r="BC32" s="281"/>
      <c r="BD32" s="281"/>
      <c r="BE32" s="281"/>
      <c r="BF32" s="282"/>
      <c r="BG32" s="280">
        <v>0</v>
      </c>
      <c r="BH32" s="281"/>
      <c r="BI32" s="281"/>
      <c r="BJ32" s="281"/>
      <c r="BK32" s="281"/>
      <c r="BL32" s="281"/>
      <c r="BM32" s="281"/>
      <c r="BN32" s="281"/>
      <c r="BO32" s="281"/>
      <c r="BP32" s="281"/>
      <c r="BQ32" s="282"/>
    </row>
    <row r="33" spans="2:69" ht="15" customHeight="1">
      <c r="B33" s="44"/>
      <c r="C33" s="24" t="s">
        <v>356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46"/>
      <c r="Y33" s="280">
        <v>5200</v>
      </c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2"/>
      <c r="AK33" s="279">
        <f t="shared" si="0"/>
        <v>0</v>
      </c>
      <c r="AL33" s="279"/>
      <c r="AM33" s="279"/>
      <c r="AN33" s="279"/>
      <c r="AO33" s="279"/>
      <c r="AP33" s="279"/>
      <c r="AQ33" s="279"/>
      <c r="AR33" s="279"/>
      <c r="AS33" s="279"/>
      <c r="AT33" s="279"/>
      <c r="AU33" s="279"/>
      <c r="AV33" s="280">
        <v>0</v>
      </c>
      <c r="AW33" s="281"/>
      <c r="AX33" s="281"/>
      <c r="AY33" s="281"/>
      <c r="AZ33" s="281"/>
      <c r="BA33" s="281"/>
      <c r="BB33" s="281"/>
      <c r="BC33" s="281"/>
      <c r="BD33" s="281"/>
      <c r="BE33" s="281"/>
      <c r="BF33" s="282"/>
      <c r="BG33" s="280">
        <v>0</v>
      </c>
      <c r="BH33" s="281"/>
      <c r="BI33" s="281"/>
      <c r="BJ33" s="281"/>
      <c r="BK33" s="281"/>
      <c r="BL33" s="281"/>
      <c r="BM33" s="281"/>
      <c r="BN33" s="281"/>
      <c r="BO33" s="281"/>
      <c r="BP33" s="281"/>
      <c r="BQ33" s="282"/>
    </row>
    <row r="34" spans="2:69" ht="15" customHeight="1">
      <c r="B34" s="44"/>
      <c r="C34" s="24" t="s">
        <v>357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46"/>
      <c r="Y34" s="280">
        <v>1234</v>
      </c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2"/>
      <c r="AK34" s="279">
        <f t="shared" si="0"/>
        <v>97</v>
      </c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80">
        <v>0</v>
      </c>
      <c r="AW34" s="281"/>
      <c r="AX34" s="281"/>
      <c r="AY34" s="281"/>
      <c r="AZ34" s="281"/>
      <c r="BA34" s="281"/>
      <c r="BB34" s="281"/>
      <c r="BC34" s="281"/>
      <c r="BD34" s="281"/>
      <c r="BE34" s="281"/>
      <c r="BF34" s="282"/>
      <c r="BG34" s="280">
        <v>97</v>
      </c>
      <c r="BH34" s="281"/>
      <c r="BI34" s="281"/>
      <c r="BJ34" s="281"/>
      <c r="BK34" s="281"/>
      <c r="BL34" s="281"/>
      <c r="BM34" s="281"/>
      <c r="BN34" s="281"/>
      <c r="BO34" s="281"/>
      <c r="BP34" s="281"/>
      <c r="BQ34" s="282"/>
    </row>
    <row r="35" spans="2:69" ht="15" customHeight="1">
      <c r="B35" s="44"/>
      <c r="C35" s="24" t="s">
        <v>358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46"/>
      <c r="Y35" s="280">
        <v>3589</v>
      </c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2"/>
      <c r="AK35" s="279">
        <f t="shared" si="0"/>
        <v>257.9</v>
      </c>
      <c r="AL35" s="279"/>
      <c r="AM35" s="279"/>
      <c r="AN35" s="279"/>
      <c r="AO35" s="279"/>
      <c r="AP35" s="279"/>
      <c r="AQ35" s="279"/>
      <c r="AR35" s="279"/>
      <c r="AS35" s="279"/>
      <c r="AT35" s="279"/>
      <c r="AU35" s="279"/>
      <c r="AV35" s="280">
        <v>0</v>
      </c>
      <c r="AW35" s="281"/>
      <c r="AX35" s="281"/>
      <c r="AY35" s="281"/>
      <c r="AZ35" s="281"/>
      <c r="BA35" s="281"/>
      <c r="BB35" s="281"/>
      <c r="BC35" s="281"/>
      <c r="BD35" s="281"/>
      <c r="BE35" s="281"/>
      <c r="BF35" s="282"/>
      <c r="BG35" s="280">
        <v>257.9</v>
      </c>
      <c r="BH35" s="281"/>
      <c r="BI35" s="281"/>
      <c r="BJ35" s="281"/>
      <c r="BK35" s="281"/>
      <c r="BL35" s="281"/>
      <c r="BM35" s="281"/>
      <c r="BN35" s="281"/>
      <c r="BO35" s="281"/>
      <c r="BP35" s="281"/>
      <c r="BQ35" s="282"/>
    </row>
    <row r="36" spans="2:69" ht="15" customHeight="1">
      <c r="B36" s="44"/>
      <c r="C36" s="24" t="s">
        <v>359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46"/>
      <c r="Y36" s="280">
        <v>17105.48</v>
      </c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2"/>
      <c r="AK36" s="279">
        <f t="shared" si="0"/>
        <v>0</v>
      </c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80">
        <v>0</v>
      </c>
      <c r="AW36" s="281"/>
      <c r="AX36" s="281"/>
      <c r="AY36" s="281"/>
      <c r="AZ36" s="281"/>
      <c r="BA36" s="281"/>
      <c r="BB36" s="281"/>
      <c r="BC36" s="281"/>
      <c r="BD36" s="281"/>
      <c r="BE36" s="281"/>
      <c r="BF36" s="282"/>
      <c r="BG36" s="280">
        <v>0</v>
      </c>
      <c r="BH36" s="281"/>
      <c r="BI36" s="281"/>
      <c r="BJ36" s="281"/>
      <c r="BK36" s="281"/>
      <c r="BL36" s="281"/>
      <c r="BM36" s="281"/>
      <c r="BN36" s="281"/>
      <c r="BO36" s="281"/>
      <c r="BP36" s="281"/>
      <c r="BQ36" s="282"/>
    </row>
    <row r="37" spans="2:69" ht="15" customHeight="1">
      <c r="B37" s="44"/>
      <c r="C37" s="24" t="s">
        <v>360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46"/>
      <c r="Y37" s="280">
        <v>10162.43</v>
      </c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2"/>
      <c r="AK37" s="279">
        <f t="shared" si="0"/>
        <v>3630</v>
      </c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80">
        <v>0</v>
      </c>
      <c r="AW37" s="281"/>
      <c r="AX37" s="281"/>
      <c r="AY37" s="281"/>
      <c r="AZ37" s="281"/>
      <c r="BA37" s="281"/>
      <c r="BB37" s="281"/>
      <c r="BC37" s="281"/>
      <c r="BD37" s="281"/>
      <c r="BE37" s="281"/>
      <c r="BF37" s="282"/>
      <c r="BG37" s="280">
        <v>3630</v>
      </c>
      <c r="BH37" s="281"/>
      <c r="BI37" s="281"/>
      <c r="BJ37" s="281"/>
      <c r="BK37" s="281"/>
      <c r="BL37" s="281"/>
      <c r="BM37" s="281"/>
      <c r="BN37" s="281"/>
      <c r="BO37" s="281"/>
      <c r="BP37" s="281"/>
      <c r="BQ37" s="282"/>
    </row>
    <row r="38" spans="2:69" ht="15" customHeight="1">
      <c r="B38" s="44"/>
      <c r="C38" s="24" t="s">
        <v>361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46"/>
      <c r="Y38" s="280">
        <v>7119.57</v>
      </c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2"/>
      <c r="AK38" s="279">
        <f t="shared" si="0"/>
        <v>1867.83</v>
      </c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80">
        <v>0</v>
      </c>
      <c r="AW38" s="281"/>
      <c r="AX38" s="281"/>
      <c r="AY38" s="281"/>
      <c r="AZ38" s="281"/>
      <c r="BA38" s="281"/>
      <c r="BB38" s="281"/>
      <c r="BC38" s="281"/>
      <c r="BD38" s="281"/>
      <c r="BE38" s="281"/>
      <c r="BF38" s="282"/>
      <c r="BG38" s="280">
        <v>1867.83</v>
      </c>
      <c r="BH38" s="281"/>
      <c r="BI38" s="281"/>
      <c r="BJ38" s="281"/>
      <c r="BK38" s="281"/>
      <c r="BL38" s="281"/>
      <c r="BM38" s="281"/>
      <c r="BN38" s="281"/>
      <c r="BO38" s="281"/>
      <c r="BP38" s="281"/>
      <c r="BQ38" s="282"/>
    </row>
    <row r="39" spans="2:69" ht="15" customHeight="1">
      <c r="B39" s="44"/>
      <c r="C39" s="24" t="s">
        <v>234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46"/>
      <c r="Y39" s="280">
        <v>8301.53</v>
      </c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2"/>
      <c r="AK39" s="279">
        <f t="shared" si="0"/>
        <v>796.13</v>
      </c>
      <c r="AL39" s="279"/>
      <c r="AM39" s="279"/>
      <c r="AN39" s="279"/>
      <c r="AO39" s="279"/>
      <c r="AP39" s="279"/>
      <c r="AQ39" s="279"/>
      <c r="AR39" s="279"/>
      <c r="AS39" s="279"/>
      <c r="AT39" s="279"/>
      <c r="AU39" s="279"/>
      <c r="AV39" s="280">
        <v>0</v>
      </c>
      <c r="AW39" s="281"/>
      <c r="AX39" s="281"/>
      <c r="AY39" s="281"/>
      <c r="AZ39" s="281"/>
      <c r="BA39" s="281"/>
      <c r="BB39" s="281"/>
      <c r="BC39" s="281"/>
      <c r="BD39" s="281"/>
      <c r="BE39" s="281"/>
      <c r="BF39" s="282"/>
      <c r="BG39" s="280">
        <v>796.13</v>
      </c>
      <c r="BH39" s="281"/>
      <c r="BI39" s="281"/>
      <c r="BJ39" s="281"/>
      <c r="BK39" s="281"/>
      <c r="BL39" s="281"/>
      <c r="BM39" s="281"/>
      <c r="BN39" s="281"/>
      <c r="BO39" s="281"/>
      <c r="BP39" s="281"/>
      <c r="BQ39" s="282"/>
    </row>
    <row r="40" spans="2:69" ht="15" customHeight="1">
      <c r="B40" s="44"/>
      <c r="C40" s="24" t="s">
        <v>362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46"/>
      <c r="Y40" s="280">
        <v>0</v>
      </c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2"/>
      <c r="AK40" s="279">
        <f t="shared" si="0"/>
        <v>269.28</v>
      </c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80">
        <v>0</v>
      </c>
      <c r="AW40" s="281"/>
      <c r="AX40" s="281"/>
      <c r="AY40" s="281"/>
      <c r="AZ40" s="281"/>
      <c r="BA40" s="281"/>
      <c r="BB40" s="281"/>
      <c r="BC40" s="281"/>
      <c r="BD40" s="281"/>
      <c r="BE40" s="281"/>
      <c r="BF40" s="282"/>
      <c r="BG40" s="280">
        <v>269.28</v>
      </c>
      <c r="BH40" s="281"/>
      <c r="BI40" s="281"/>
      <c r="BJ40" s="281"/>
      <c r="BK40" s="281"/>
      <c r="BL40" s="281"/>
      <c r="BM40" s="281"/>
      <c r="BN40" s="281"/>
      <c r="BO40" s="281"/>
      <c r="BP40" s="281"/>
      <c r="BQ40" s="282"/>
    </row>
    <row r="41" spans="2:69" ht="15" customHeight="1">
      <c r="B41" s="44"/>
      <c r="C41" s="24" t="s">
        <v>501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46"/>
      <c r="Y41" s="280">
        <v>0</v>
      </c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2"/>
      <c r="AK41" s="279">
        <f t="shared" si="0"/>
        <v>397</v>
      </c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80">
        <v>0</v>
      </c>
      <c r="AW41" s="281"/>
      <c r="AX41" s="281"/>
      <c r="AY41" s="281"/>
      <c r="AZ41" s="281"/>
      <c r="BA41" s="281"/>
      <c r="BB41" s="281"/>
      <c r="BC41" s="281"/>
      <c r="BD41" s="281"/>
      <c r="BE41" s="281"/>
      <c r="BF41" s="282"/>
      <c r="BG41" s="280">
        <v>397</v>
      </c>
      <c r="BH41" s="281"/>
      <c r="BI41" s="281"/>
      <c r="BJ41" s="281"/>
      <c r="BK41" s="281"/>
      <c r="BL41" s="281"/>
      <c r="BM41" s="281"/>
      <c r="BN41" s="281"/>
      <c r="BO41" s="281"/>
      <c r="BP41" s="281"/>
      <c r="BQ41" s="282"/>
    </row>
    <row r="42" spans="2:69" ht="15" customHeight="1">
      <c r="B42" s="45"/>
      <c r="C42" s="24" t="s">
        <v>363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46"/>
      <c r="Y42" s="280">
        <v>348716.74</v>
      </c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2"/>
      <c r="AK42" s="279">
        <f t="shared" si="0"/>
        <v>13074.289999999999</v>
      </c>
      <c r="AL42" s="279"/>
      <c r="AM42" s="279"/>
      <c r="AN42" s="279"/>
      <c r="AO42" s="279"/>
      <c r="AP42" s="279"/>
      <c r="AQ42" s="279"/>
      <c r="AR42" s="279"/>
      <c r="AS42" s="279"/>
      <c r="AT42" s="279"/>
      <c r="AU42" s="279"/>
      <c r="AV42" s="280">
        <v>1373.57</v>
      </c>
      <c r="AW42" s="281"/>
      <c r="AX42" s="281"/>
      <c r="AY42" s="281"/>
      <c r="AZ42" s="281"/>
      <c r="BA42" s="281"/>
      <c r="BB42" s="281"/>
      <c r="BC42" s="281"/>
      <c r="BD42" s="281"/>
      <c r="BE42" s="281"/>
      <c r="BF42" s="282"/>
      <c r="BG42" s="280">
        <v>11700.72</v>
      </c>
      <c r="BH42" s="281"/>
      <c r="BI42" s="281"/>
      <c r="BJ42" s="281"/>
      <c r="BK42" s="281"/>
      <c r="BL42" s="281"/>
      <c r="BM42" s="281"/>
      <c r="BN42" s="281"/>
      <c r="BO42" s="281"/>
      <c r="BP42" s="281"/>
      <c r="BQ42" s="282"/>
    </row>
    <row r="43" ht="15" customHeight="1">
      <c r="BQ43" s="18" t="s">
        <v>45</v>
      </c>
    </row>
    <row r="44" ht="9" customHeight="1"/>
  </sheetData>
  <sheetProtection/>
  <mergeCells count="147">
    <mergeCell ref="BC6:BQ6"/>
    <mergeCell ref="O7:X7"/>
    <mergeCell ref="Y7:AM7"/>
    <mergeCell ref="AN7:BB7"/>
    <mergeCell ref="BC7:BQ7"/>
    <mergeCell ref="A6:N7"/>
    <mergeCell ref="O6:X6"/>
    <mergeCell ref="Y6:AM6"/>
    <mergeCell ref="AN6:BB6"/>
    <mergeCell ref="A4:N5"/>
    <mergeCell ref="BC4:BQ4"/>
    <mergeCell ref="O4:X4"/>
    <mergeCell ref="O5:X5"/>
    <mergeCell ref="Y5:AM5"/>
    <mergeCell ref="AN4:BB4"/>
    <mergeCell ref="Y4:AM4"/>
    <mergeCell ref="AN5:BB5"/>
    <mergeCell ref="BC5:BQ5"/>
    <mergeCell ref="A3:X3"/>
    <mergeCell ref="Y3:AM3"/>
    <mergeCell ref="AN3:BB3"/>
    <mergeCell ref="BC3:BQ3"/>
    <mergeCell ref="BG42:BQ42"/>
    <mergeCell ref="Y42:AJ42"/>
    <mergeCell ref="AK42:AU42"/>
    <mergeCell ref="AV42:BF42"/>
    <mergeCell ref="AV40:BF40"/>
    <mergeCell ref="BG40:BQ40"/>
    <mergeCell ref="Y39:AJ39"/>
    <mergeCell ref="AK39:AU39"/>
    <mergeCell ref="AV39:BF39"/>
    <mergeCell ref="BG39:BQ39"/>
    <mergeCell ref="Y40:AJ40"/>
    <mergeCell ref="AK40:AU40"/>
    <mergeCell ref="BG37:BQ37"/>
    <mergeCell ref="Y38:AJ38"/>
    <mergeCell ref="AK38:AU38"/>
    <mergeCell ref="AV38:BF38"/>
    <mergeCell ref="BG38:BQ38"/>
    <mergeCell ref="Y37:AJ37"/>
    <mergeCell ref="AK37:AU37"/>
    <mergeCell ref="AV37:BF37"/>
    <mergeCell ref="BG35:BQ35"/>
    <mergeCell ref="Y36:AJ36"/>
    <mergeCell ref="AK36:AU36"/>
    <mergeCell ref="AV36:BF36"/>
    <mergeCell ref="BG36:BQ36"/>
    <mergeCell ref="Y35:AJ35"/>
    <mergeCell ref="AK35:AU35"/>
    <mergeCell ref="AV35:BF35"/>
    <mergeCell ref="BG33:BQ33"/>
    <mergeCell ref="Y34:AJ34"/>
    <mergeCell ref="AK34:AU34"/>
    <mergeCell ref="AV34:BF34"/>
    <mergeCell ref="BG34:BQ34"/>
    <mergeCell ref="Y33:AJ33"/>
    <mergeCell ref="AK33:AU33"/>
    <mergeCell ref="AV33:BF33"/>
    <mergeCell ref="BG31:BQ31"/>
    <mergeCell ref="Y32:AJ32"/>
    <mergeCell ref="AK32:AU32"/>
    <mergeCell ref="AV32:BF32"/>
    <mergeCell ref="BG32:BQ32"/>
    <mergeCell ref="Y31:AJ31"/>
    <mergeCell ref="AK31:AU31"/>
    <mergeCell ref="AV31:BF31"/>
    <mergeCell ref="BG29:BQ29"/>
    <mergeCell ref="Y30:AJ30"/>
    <mergeCell ref="AK30:AU30"/>
    <mergeCell ref="AV30:BF30"/>
    <mergeCell ref="BG30:BQ30"/>
    <mergeCell ref="Y29:AJ29"/>
    <mergeCell ref="AK29:AU29"/>
    <mergeCell ref="AV29:BF29"/>
    <mergeCell ref="BG27:BQ27"/>
    <mergeCell ref="Y28:AJ28"/>
    <mergeCell ref="AK28:AU28"/>
    <mergeCell ref="AV28:BF28"/>
    <mergeCell ref="BG28:BQ28"/>
    <mergeCell ref="Y27:AJ27"/>
    <mergeCell ref="AK27:AU27"/>
    <mergeCell ref="AV27:BF27"/>
    <mergeCell ref="BG25:BQ25"/>
    <mergeCell ref="Y26:AJ26"/>
    <mergeCell ref="AK26:AU26"/>
    <mergeCell ref="AV26:BF26"/>
    <mergeCell ref="BG26:BQ26"/>
    <mergeCell ref="Y25:AJ25"/>
    <mergeCell ref="AK25:AU25"/>
    <mergeCell ref="AV25:BF25"/>
    <mergeCell ref="BG23:BQ23"/>
    <mergeCell ref="Y24:AJ24"/>
    <mergeCell ref="AK24:AU24"/>
    <mergeCell ref="AV24:BF24"/>
    <mergeCell ref="BG24:BQ24"/>
    <mergeCell ref="Y23:AJ23"/>
    <mergeCell ref="AK23:AU23"/>
    <mergeCell ref="AV23:BF23"/>
    <mergeCell ref="BG21:BQ21"/>
    <mergeCell ref="Y22:AJ22"/>
    <mergeCell ref="AK22:AU22"/>
    <mergeCell ref="AV22:BF22"/>
    <mergeCell ref="BG22:BQ22"/>
    <mergeCell ref="Y21:AJ21"/>
    <mergeCell ref="AK21:AU21"/>
    <mergeCell ref="AV21:BF21"/>
    <mergeCell ref="B19:X19"/>
    <mergeCell ref="Y19:AJ19"/>
    <mergeCell ref="AK19:AU19"/>
    <mergeCell ref="AV19:BF19"/>
    <mergeCell ref="BG19:BQ19"/>
    <mergeCell ref="Y20:AJ20"/>
    <mergeCell ref="AK20:AU20"/>
    <mergeCell ref="AV20:BF20"/>
    <mergeCell ref="BG20:BQ20"/>
    <mergeCell ref="AK18:AU18"/>
    <mergeCell ref="AV18:BF18"/>
    <mergeCell ref="BG18:BQ18"/>
    <mergeCell ref="Y17:AJ17"/>
    <mergeCell ref="AK17:AU17"/>
    <mergeCell ref="AV17:BF17"/>
    <mergeCell ref="B12:X13"/>
    <mergeCell ref="Y12:AJ13"/>
    <mergeCell ref="AK12:BQ12"/>
    <mergeCell ref="AK13:AU13"/>
    <mergeCell ref="AV13:BF13"/>
    <mergeCell ref="BG13:BQ13"/>
    <mergeCell ref="B14:X14"/>
    <mergeCell ref="Y14:AJ14"/>
    <mergeCell ref="AK14:AU14"/>
    <mergeCell ref="AV14:BF14"/>
    <mergeCell ref="BG16:BQ16"/>
    <mergeCell ref="BG14:BQ14"/>
    <mergeCell ref="B15:X15"/>
    <mergeCell ref="Y15:AJ15"/>
    <mergeCell ref="AK15:AU15"/>
    <mergeCell ref="Y16:AJ16"/>
    <mergeCell ref="AK16:AU16"/>
    <mergeCell ref="AV16:BF16"/>
    <mergeCell ref="AV15:BF15"/>
    <mergeCell ref="BG15:BQ15"/>
    <mergeCell ref="BG41:BQ41"/>
    <mergeCell ref="Y41:AJ41"/>
    <mergeCell ref="AK41:AU41"/>
    <mergeCell ref="AV41:BF41"/>
    <mergeCell ref="BG17:BQ17"/>
    <mergeCell ref="Y18:AJ18"/>
  </mergeCells>
  <printOptions/>
  <pageMargins left="0.7874015748031497" right="0.7874015748031497" top="0.5118110236220472" bottom="0.1968503937007874" header="0.5118110236220472" footer="0.3937007874015748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I55"/>
  <sheetViews>
    <sheetView tabSelected="1" view="pageBreakPreview" zoomScaleSheetLayoutView="100" zoomScalePageLayoutView="0" workbookViewId="0" topLeftCell="A1">
      <selection activeCell="W36" sqref="W36:AG36"/>
    </sheetView>
  </sheetViews>
  <sheetFormatPr defaultColWidth="1.12109375" defaultRowHeight="15" customHeight="1"/>
  <cols>
    <col min="1" max="1" width="0.74609375" style="47" customWidth="1"/>
    <col min="2" max="77" width="1.12109375" style="47" customWidth="1"/>
    <col min="78" max="78" width="0.12890625" style="47" hidden="1" customWidth="1"/>
    <col min="79" max="79" width="0.6171875" style="47" hidden="1" customWidth="1"/>
    <col min="80" max="80" width="1.12109375" style="47" hidden="1" customWidth="1"/>
    <col min="81" max="81" width="0.37109375" style="47" hidden="1" customWidth="1"/>
    <col min="82" max="82" width="1.12109375" style="47" hidden="1" customWidth="1"/>
    <col min="83" max="16384" width="1.12109375" style="47" customWidth="1"/>
  </cols>
  <sheetData>
    <row r="1" s="51" customFormat="1" ht="18.75" customHeight="1">
      <c r="A1" s="51" t="s">
        <v>185</v>
      </c>
    </row>
    <row r="3" spans="1:77" ht="15" customHeight="1">
      <c r="A3" s="47" t="s">
        <v>186</v>
      </c>
      <c r="BY3" s="48" t="s">
        <v>192</v>
      </c>
    </row>
    <row r="4" ht="3.75" customHeight="1"/>
    <row r="5" spans="2:77" ht="15" customHeight="1">
      <c r="B5" s="285" t="s">
        <v>272</v>
      </c>
      <c r="C5" s="285"/>
      <c r="D5" s="285"/>
      <c r="E5" s="285"/>
      <c r="F5" s="285"/>
      <c r="G5" s="285"/>
      <c r="H5" s="285"/>
      <c r="I5" s="285"/>
      <c r="J5" s="285"/>
      <c r="K5" s="285" t="s">
        <v>503</v>
      </c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 t="s">
        <v>188</v>
      </c>
      <c r="AA5" s="285"/>
      <c r="AB5" s="285"/>
      <c r="AC5" s="285"/>
      <c r="AD5" s="285"/>
      <c r="AE5" s="285"/>
      <c r="AF5" s="285"/>
      <c r="AG5" s="285"/>
      <c r="AH5" s="285"/>
      <c r="AI5" s="285"/>
      <c r="AJ5" s="285" t="s">
        <v>507</v>
      </c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5"/>
    </row>
    <row r="6" spans="2:99" ht="15" customHeight="1"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 t="s">
        <v>506</v>
      </c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 t="s">
        <v>190</v>
      </c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7" t="s">
        <v>191</v>
      </c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CQ6" s="51"/>
      <c r="CR6" s="51"/>
      <c r="CS6" s="51"/>
      <c r="CT6" s="51"/>
      <c r="CU6" s="51"/>
    </row>
    <row r="7" spans="2:77" ht="15" customHeight="1">
      <c r="B7" s="285"/>
      <c r="C7" s="285"/>
      <c r="D7" s="285"/>
      <c r="E7" s="285"/>
      <c r="F7" s="285"/>
      <c r="G7" s="285"/>
      <c r="H7" s="285"/>
      <c r="I7" s="285"/>
      <c r="J7" s="285"/>
      <c r="K7" s="285" t="s">
        <v>504</v>
      </c>
      <c r="L7" s="285"/>
      <c r="M7" s="285"/>
      <c r="N7" s="285"/>
      <c r="O7" s="285"/>
      <c r="P7" s="285"/>
      <c r="Q7" s="285"/>
      <c r="R7" s="285" t="s">
        <v>505</v>
      </c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 t="s">
        <v>183</v>
      </c>
      <c r="AK7" s="285"/>
      <c r="AL7" s="285"/>
      <c r="AM7" s="285"/>
      <c r="AN7" s="285"/>
      <c r="AO7" s="285"/>
      <c r="AP7" s="285"/>
      <c r="AQ7" s="285"/>
      <c r="AR7" s="285"/>
      <c r="AS7" s="328" t="s">
        <v>189</v>
      </c>
      <c r="AT7" s="328"/>
      <c r="AU7" s="328"/>
      <c r="AV7" s="328"/>
      <c r="AW7" s="328"/>
      <c r="AX7" s="328"/>
      <c r="AY7" s="328"/>
      <c r="AZ7" s="328"/>
      <c r="BA7" s="328"/>
      <c r="BB7" s="328"/>
      <c r="BC7" s="328" t="s">
        <v>183</v>
      </c>
      <c r="BD7" s="328"/>
      <c r="BE7" s="328"/>
      <c r="BF7" s="328"/>
      <c r="BG7" s="285" t="s">
        <v>189</v>
      </c>
      <c r="BH7" s="285"/>
      <c r="BI7" s="285"/>
      <c r="BJ7" s="285"/>
      <c r="BK7" s="285"/>
      <c r="BL7" s="285"/>
      <c r="BM7" s="285"/>
      <c r="BN7" s="285"/>
      <c r="BO7" s="287" t="s">
        <v>183</v>
      </c>
      <c r="BP7" s="287"/>
      <c r="BQ7" s="287"/>
      <c r="BR7" s="287"/>
      <c r="BS7" s="287"/>
      <c r="BT7" s="285" t="s">
        <v>189</v>
      </c>
      <c r="BU7" s="285"/>
      <c r="BV7" s="285"/>
      <c r="BW7" s="285"/>
      <c r="BX7" s="285"/>
      <c r="BY7" s="285"/>
    </row>
    <row r="8" spans="2:77" ht="15" customHeight="1">
      <c r="B8" s="329" t="s">
        <v>187</v>
      </c>
      <c r="C8" s="329"/>
      <c r="D8" s="329"/>
      <c r="E8" s="329"/>
      <c r="F8" s="329"/>
      <c r="G8" s="329"/>
      <c r="H8" s="329"/>
      <c r="I8" s="329"/>
      <c r="J8" s="329"/>
      <c r="K8" s="327">
        <v>9759</v>
      </c>
      <c r="L8" s="327"/>
      <c r="M8" s="327"/>
      <c r="N8" s="327"/>
      <c r="O8" s="327"/>
      <c r="P8" s="327"/>
      <c r="Q8" s="327"/>
      <c r="R8" s="327">
        <v>19670</v>
      </c>
      <c r="S8" s="327"/>
      <c r="T8" s="327"/>
      <c r="U8" s="327"/>
      <c r="V8" s="327"/>
      <c r="W8" s="327"/>
      <c r="X8" s="327"/>
      <c r="Y8" s="327"/>
      <c r="Z8" s="327">
        <v>1541510</v>
      </c>
      <c r="AA8" s="327"/>
      <c r="AB8" s="327"/>
      <c r="AC8" s="327"/>
      <c r="AD8" s="327"/>
      <c r="AE8" s="327"/>
      <c r="AF8" s="327"/>
      <c r="AG8" s="327"/>
      <c r="AH8" s="327"/>
      <c r="AI8" s="327"/>
      <c r="AJ8" s="327">
        <v>244783</v>
      </c>
      <c r="AK8" s="327"/>
      <c r="AL8" s="327"/>
      <c r="AM8" s="327"/>
      <c r="AN8" s="327"/>
      <c r="AO8" s="327"/>
      <c r="AP8" s="327"/>
      <c r="AQ8" s="327"/>
      <c r="AR8" s="327"/>
      <c r="AS8" s="327">
        <v>3774815</v>
      </c>
      <c r="AT8" s="327"/>
      <c r="AU8" s="327"/>
      <c r="AV8" s="327"/>
      <c r="AW8" s="327"/>
      <c r="AX8" s="327"/>
      <c r="AY8" s="327"/>
      <c r="AZ8" s="327"/>
      <c r="BA8" s="327"/>
      <c r="BB8" s="327"/>
      <c r="BC8" s="327">
        <v>71</v>
      </c>
      <c r="BD8" s="327"/>
      <c r="BE8" s="327"/>
      <c r="BF8" s="327"/>
      <c r="BG8" s="327">
        <v>24850</v>
      </c>
      <c r="BH8" s="327"/>
      <c r="BI8" s="327"/>
      <c r="BJ8" s="327"/>
      <c r="BK8" s="327"/>
      <c r="BL8" s="327"/>
      <c r="BM8" s="327"/>
      <c r="BN8" s="327"/>
      <c r="BO8" s="327">
        <v>398</v>
      </c>
      <c r="BP8" s="327"/>
      <c r="BQ8" s="327"/>
      <c r="BR8" s="327"/>
      <c r="BS8" s="327"/>
      <c r="BT8" s="327">
        <v>9950</v>
      </c>
      <c r="BU8" s="327"/>
      <c r="BV8" s="327"/>
      <c r="BW8" s="327"/>
      <c r="BX8" s="327"/>
      <c r="BY8" s="327"/>
    </row>
    <row r="9" spans="2:77" ht="15" customHeight="1">
      <c r="B9" s="329" t="s">
        <v>235</v>
      </c>
      <c r="C9" s="329"/>
      <c r="D9" s="329"/>
      <c r="E9" s="329"/>
      <c r="F9" s="329"/>
      <c r="G9" s="329"/>
      <c r="H9" s="329"/>
      <c r="I9" s="329"/>
      <c r="J9" s="329"/>
      <c r="K9" s="327">
        <v>7554</v>
      </c>
      <c r="L9" s="327"/>
      <c r="M9" s="327"/>
      <c r="N9" s="327"/>
      <c r="O9" s="327"/>
      <c r="P9" s="327"/>
      <c r="Q9" s="327"/>
      <c r="R9" s="327">
        <v>14048</v>
      </c>
      <c r="S9" s="327"/>
      <c r="T9" s="327"/>
      <c r="U9" s="327"/>
      <c r="V9" s="327"/>
      <c r="W9" s="327"/>
      <c r="X9" s="327"/>
      <c r="Y9" s="327"/>
      <c r="Z9" s="327">
        <v>1200992</v>
      </c>
      <c r="AA9" s="327"/>
      <c r="AB9" s="327"/>
      <c r="AC9" s="327"/>
      <c r="AD9" s="327"/>
      <c r="AE9" s="327"/>
      <c r="AF9" s="327"/>
      <c r="AG9" s="327"/>
      <c r="AH9" s="327"/>
      <c r="AI9" s="327"/>
      <c r="AJ9" s="327">
        <v>247095</v>
      </c>
      <c r="AK9" s="327"/>
      <c r="AL9" s="327"/>
      <c r="AM9" s="327"/>
      <c r="AN9" s="327"/>
      <c r="AO9" s="327"/>
      <c r="AP9" s="327"/>
      <c r="AQ9" s="327"/>
      <c r="AR9" s="327"/>
      <c r="AS9" s="327">
        <v>3840755</v>
      </c>
      <c r="AT9" s="327"/>
      <c r="AU9" s="327"/>
      <c r="AV9" s="327"/>
      <c r="AW9" s="327"/>
      <c r="AX9" s="327"/>
      <c r="AY9" s="327"/>
      <c r="AZ9" s="327"/>
      <c r="BA9" s="327"/>
      <c r="BB9" s="327"/>
      <c r="BC9" s="327">
        <v>67</v>
      </c>
      <c r="BD9" s="327"/>
      <c r="BE9" s="327"/>
      <c r="BF9" s="327"/>
      <c r="BG9" s="327">
        <v>24050</v>
      </c>
      <c r="BH9" s="327"/>
      <c r="BI9" s="327"/>
      <c r="BJ9" s="327"/>
      <c r="BK9" s="327"/>
      <c r="BL9" s="327"/>
      <c r="BM9" s="327"/>
      <c r="BN9" s="327"/>
      <c r="BO9" s="327">
        <v>127</v>
      </c>
      <c r="BP9" s="327"/>
      <c r="BQ9" s="327"/>
      <c r="BR9" s="327"/>
      <c r="BS9" s="327"/>
      <c r="BT9" s="327">
        <v>3175</v>
      </c>
      <c r="BU9" s="327"/>
      <c r="BV9" s="327"/>
      <c r="BW9" s="327"/>
      <c r="BX9" s="327"/>
      <c r="BY9" s="327"/>
    </row>
    <row r="10" spans="2:77" ht="15" customHeight="1">
      <c r="B10" s="329" t="s">
        <v>502</v>
      </c>
      <c r="C10" s="329"/>
      <c r="D10" s="329"/>
      <c r="E10" s="329"/>
      <c r="F10" s="329"/>
      <c r="G10" s="329"/>
      <c r="H10" s="329"/>
      <c r="I10" s="329"/>
      <c r="J10" s="329"/>
      <c r="K10" s="327">
        <v>7224</v>
      </c>
      <c r="L10" s="327"/>
      <c r="M10" s="327"/>
      <c r="N10" s="327"/>
      <c r="O10" s="327"/>
      <c r="P10" s="327"/>
      <c r="Q10" s="327"/>
      <c r="R10" s="327">
        <v>13684</v>
      </c>
      <c r="S10" s="327"/>
      <c r="T10" s="327"/>
      <c r="U10" s="327"/>
      <c r="V10" s="327"/>
      <c r="W10" s="327"/>
      <c r="X10" s="327"/>
      <c r="Y10" s="327"/>
      <c r="Z10" s="327">
        <v>1174000</v>
      </c>
      <c r="AA10" s="327"/>
      <c r="AB10" s="327"/>
      <c r="AC10" s="327"/>
      <c r="AD10" s="327"/>
      <c r="AE10" s="327"/>
      <c r="AF10" s="327"/>
      <c r="AG10" s="327"/>
      <c r="AH10" s="327"/>
      <c r="AI10" s="327"/>
      <c r="AJ10" s="327">
        <v>248125</v>
      </c>
      <c r="AK10" s="327"/>
      <c r="AL10" s="327"/>
      <c r="AM10" s="327"/>
      <c r="AN10" s="327"/>
      <c r="AO10" s="327"/>
      <c r="AP10" s="327"/>
      <c r="AQ10" s="327"/>
      <c r="AR10" s="327"/>
      <c r="AS10" s="327">
        <v>3996229</v>
      </c>
      <c r="AT10" s="327"/>
      <c r="AU10" s="327"/>
      <c r="AV10" s="327"/>
      <c r="AW10" s="327"/>
      <c r="AX10" s="327"/>
      <c r="AY10" s="327"/>
      <c r="AZ10" s="327"/>
      <c r="BA10" s="327"/>
      <c r="BB10" s="327"/>
      <c r="BC10" s="327">
        <v>55</v>
      </c>
      <c r="BD10" s="327"/>
      <c r="BE10" s="327"/>
      <c r="BF10" s="327"/>
      <c r="BG10" s="327">
        <v>22053</v>
      </c>
      <c r="BH10" s="327"/>
      <c r="BI10" s="327"/>
      <c r="BJ10" s="327"/>
      <c r="BK10" s="327"/>
      <c r="BL10" s="327"/>
      <c r="BM10" s="327"/>
      <c r="BN10" s="327"/>
      <c r="BO10" s="327">
        <v>70</v>
      </c>
      <c r="BP10" s="327"/>
      <c r="BQ10" s="327"/>
      <c r="BR10" s="327"/>
      <c r="BS10" s="327"/>
      <c r="BT10" s="327">
        <v>1750</v>
      </c>
      <c r="BU10" s="327"/>
      <c r="BV10" s="327"/>
      <c r="BW10" s="327"/>
      <c r="BX10" s="327"/>
      <c r="BY10" s="327"/>
    </row>
    <row r="11" spans="2:77" ht="15" customHeight="1">
      <c r="B11" s="329" t="s">
        <v>510</v>
      </c>
      <c r="C11" s="329"/>
      <c r="D11" s="329"/>
      <c r="E11" s="329"/>
      <c r="F11" s="329"/>
      <c r="G11" s="329"/>
      <c r="H11" s="329"/>
      <c r="I11" s="329"/>
      <c r="J11" s="329"/>
      <c r="K11" s="327">
        <v>7247</v>
      </c>
      <c r="L11" s="327"/>
      <c r="M11" s="327"/>
      <c r="N11" s="327"/>
      <c r="O11" s="327"/>
      <c r="P11" s="327"/>
      <c r="Q11" s="327"/>
      <c r="R11" s="327">
        <v>13488</v>
      </c>
      <c r="S11" s="327"/>
      <c r="T11" s="327"/>
      <c r="U11" s="327"/>
      <c r="V11" s="327"/>
      <c r="W11" s="327"/>
      <c r="X11" s="327"/>
      <c r="Y11" s="327"/>
      <c r="Z11" s="327">
        <v>1110433</v>
      </c>
      <c r="AA11" s="327"/>
      <c r="AB11" s="327"/>
      <c r="AC11" s="327"/>
      <c r="AD11" s="327"/>
      <c r="AE11" s="327"/>
      <c r="AF11" s="327"/>
      <c r="AG11" s="327"/>
      <c r="AH11" s="327"/>
      <c r="AI11" s="327"/>
      <c r="AJ11" s="327">
        <v>244952</v>
      </c>
      <c r="AK11" s="327"/>
      <c r="AL11" s="327"/>
      <c r="AM11" s="327"/>
      <c r="AN11" s="327"/>
      <c r="AO11" s="327"/>
      <c r="AP11" s="327"/>
      <c r="AQ11" s="327"/>
      <c r="AR11" s="327"/>
      <c r="AS11" s="327">
        <v>4193039</v>
      </c>
      <c r="AT11" s="327"/>
      <c r="AU11" s="327"/>
      <c r="AV11" s="327"/>
      <c r="AW11" s="327"/>
      <c r="AX11" s="327"/>
      <c r="AY11" s="327"/>
      <c r="AZ11" s="327"/>
      <c r="BA11" s="327"/>
      <c r="BB11" s="327"/>
      <c r="BC11" s="327">
        <v>73</v>
      </c>
      <c r="BD11" s="327"/>
      <c r="BE11" s="327"/>
      <c r="BF11" s="327"/>
      <c r="BG11" s="327">
        <v>30927</v>
      </c>
      <c r="BH11" s="327"/>
      <c r="BI11" s="327"/>
      <c r="BJ11" s="327"/>
      <c r="BK11" s="327"/>
      <c r="BL11" s="327"/>
      <c r="BM11" s="327"/>
      <c r="BN11" s="327"/>
      <c r="BO11" s="327">
        <v>81</v>
      </c>
      <c r="BP11" s="327"/>
      <c r="BQ11" s="327"/>
      <c r="BR11" s="327"/>
      <c r="BS11" s="327"/>
      <c r="BT11" s="327">
        <v>2025</v>
      </c>
      <c r="BU11" s="327"/>
      <c r="BV11" s="327"/>
      <c r="BW11" s="327"/>
      <c r="BX11" s="327"/>
      <c r="BY11" s="327"/>
    </row>
    <row r="12" spans="2:77" ht="15" customHeight="1">
      <c r="B12" s="329" t="s">
        <v>531</v>
      </c>
      <c r="C12" s="329"/>
      <c r="D12" s="329"/>
      <c r="E12" s="329"/>
      <c r="F12" s="329"/>
      <c r="G12" s="329"/>
      <c r="H12" s="329"/>
      <c r="I12" s="329"/>
      <c r="J12" s="329"/>
      <c r="K12" s="327">
        <v>7203</v>
      </c>
      <c r="L12" s="327"/>
      <c r="M12" s="327"/>
      <c r="N12" s="327"/>
      <c r="O12" s="327"/>
      <c r="P12" s="327"/>
      <c r="Q12" s="327"/>
      <c r="R12" s="327">
        <v>13343</v>
      </c>
      <c r="S12" s="327"/>
      <c r="T12" s="327"/>
      <c r="U12" s="327"/>
      <c r="V12" s="327"/>
      <c r="W12" s="327"/>
      <c r="X12" s="327"/>
      <c r="Y12" s="327"/>
      <c r="Z12" s="327">
        <v>1145177</v>
      </c>
      <c r="AA12" s="327"/>
      <c r="AB12" s="327"/>
      <c r="AC12" s="327"/>
      <c r="AD12" s="327"/>
      <c r="AE12" s="327"/>
      <c r="AF12" s="327"/>
      <c r="AG12" s="327"/>
      <c r="AH12" s="327"/>
      <c r="AI12" s="327"/>
      <c r="AJ12" s="327">
        <v>235222</v>
      </c>
      <c r="AK12" s="327"/>
      <c r="AL12" s="327"/>
      <c r="AM12" s="327"/>
      <c r="AN12" s="327"/>
      <c r="AO12" s="327"/>
      <c r="AP12" s="327"/>
      <c r="AQ12" s="327"/>
      <c r="AR12" s="327"/>
      <c r="AS12" s="327">
        <v>4305659</v>
      </c>
      <c r="AT12" s="327"/>
      <c r="AU12" s="327"/>
      <c r="AV12" s="327"/>
      <c r="AW12" s="327"/>
      <c r="AX12" s="327"/>
      <c r="AY12" s="327"/>
      <c r="AZ12" s="327"/>
      <c r="BA12" s="327"/>
      <c r="BB12" s="327"/>
      <c r="BC12" s="327">
        <v>72</v>
      </c>
      <c r="BD12" s="327"/>
      <c r="BE12" s="327"/>
      <c r="BF12" s="327"/>
      <c r="BG12" s="327">
        <v>29837</v>
      </c>
      <c r="BH12" s="327"/>
      <c r="BI12" s="327"/>
      <c r="BJ12" s="327"/>
      <c r="BK12" s="327"/>
      <c r="BL12" s="327"/>
      <c r="BM12" s="327"/>
      <c r="BN12" s="327"/>
      <c r="BO12" s="327">
        <v>1</v>
      </c>
      <c r="BP12" s="327"/>
      <c r="BQ12" s="327"/>
      <c r="BR12" s="327"/>
      <c r="BS12" s="327"/>
      <c r="BT12" s="327">
        <v>2525</v>
      </c>
      <c r="BU12" s="327"/>
      <c r="BV12" s="327"/>
      <c r="BW12" s="327"/>
      <c r="BX12" s="327"/>
      <c r="BY12" s="327"/>
    </row>
    <row r="13" spans="1:77" ht="1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BY13" s="48" t="s">
        <v>193</v>
      </c>
    </row>
    <row r="14" spans="1:69" ht="15" customHeight="1">
      <c r="A14" s="49"/>
      <c r="B14" s="52"/>
      <c r="C14" s="52"/>
      <c r="D14" s="52"/>
      <c r="E14" s="52"/>
      <c r="F14" s="52"/>
      <c r="G14" s="52"/>
      <c r="H14" s="52"/>
      <c r="I14" s="52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</row>
    <row r="15" spans="1:99" ht="15" customHeight="1">
      <c r="A15" s="47" t="s">
        <v>194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X15" s="50"/>
      <c r="BY15" s="50" t="s">
        <v>517</v>
      </c>
      <c r="BZ15" s="50" t="s">
        <v>169</v>
      </c>
      <c r="CA15" s="50" t="s">
        <v>170</v>
      </c>
      <c r="CB15" s="50" t="s">
        <v>171</v>
      </c>
      <c r="CC15" s="50" t="s">
        <v>172</v>
      </c>
      <c r="CD15" s="50" t="s">
        <v>173</v>
      </c>
      <c r="CQ15" s="53"/>
      <c r="CR15" s="53"/>
      <c r="CS15" s="53"/>
      <c r="CT15" s="53"/>
      <c r="CU15" s="53"/>
    </row>
    <row r="16" spans="2:99" ht="3.75" customHeight="1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CQ16" s="53"/>
      <c r="CR16" s="53"/>
      <c r="CS16" s="53"/>
      <c r="CT16" s="53"/>
      <c r="CU16" s="53"/>
    </row>
    <row r="17" spans="2:77" ht="15" customHeight="1">
      <c r="B17" s="285" t="s">
        <v>272</v>
      </c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 t="s">
        <v>200</v>
      </c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 t="s">
        <v>199</v>
      </c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 t="s">
        <v>16</v>
      </c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 t="s">
        <v>198</v>
      </c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</row>
    <row r="18" spans="2:81" ht="15" customHeight="1"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 t="s">
        <v>195</v>
      </c>
      <c r="N18" s="285"/>
      <c r="O18" s="285"/>
      <c r="P18" s="285"/>
      <c r="Q18" s="285"/>
      <c r="R18" s="285"/>
      <c r="S18" s="285"/>
      <c r="T18" s="285"/>
      <c r="U18" s="285"/>
      <c r="V18" s="285" t="s">
        <v>197</v>
      </c>
      <c r="W18" s="285"/>
      <c r="X18" s="285"/>
      <c r="Y18" s="285"/>
      <c r="Z18" s="285"/>
      <c r="AA18" s="285"/>
      <c r="AB18" s="285"/>
      <c r="AC18" s="285"/>
      <c r="AD18" s="285"/>
      <c r="AE18" s="285" t="s">
        <v>195</v>
      </c>
      <c r="AF18" s="285"/>
      <c r="AG18" s="285"/>
      <c r="AH18" s="285"/>
      <c r="AI18" s="285"/>
      <c r="AJ18" s="285"/>
      <c r="AK18" s="285"/>
      <c r="AL18" s="285"/>
      <c r="AM18" s="285"/>
      <c r="AN18" s="285" t="s">
        <v>197</v>
      </c>
      <c r="AO18" s="285"/>
      <c r="AP18" s="285"/>
      <c r="AQ18" s="285"/>
      <c r="AR18" s="285"/>
      <c r="AS18" s="285"/>
      <c r="AT18" s="285"/>
      <c r="AU18" s="285"/>
      <c r="AV18" s="285"/>
      <c r="AW18" s="285" t="s">
        <v>195</v>
      </c>
      <c r="AX18" s="285"/>
      <c r="AY18" s="285"/>
      <c r="AZ18" s="285"/>
      <c r="BA18" s="285"/>
      <c r="BB18" s="285"/>
      <c r="BC18" s="285"/>
      <c r="BD18" s="285"/>
      <c r="BE18" s="285"/>
      <c r="BF18" s="285" t="s">
        <v>197</v>
      </c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54"/>
      <c r="CA18" s="54"/>
      <c r="CB18" s="54"/>
      <c r="CC18" s="54"/>
    </row>
    <row r="19" spans="2:77" ht="15" customHeight="1">
      <c r="B19" s="285" t="s">
        <v>519</v>
      </c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317">
        <v>6</v>
      </c>
      <c r="N19" s="317"/>
      <c r="O19" s="317"/>
      <c r="P19" s="317"/>
      <c r="Q19" s="317"/>
      <c r="R19" s="317"/>
      <c r="S19" s="317"/>
      <c r="T19" s="317"/>
      <c r="U19" s="317"/>
      <c r="V19" s="317">
        <v>683</v>
      </c>
      <c r="W19" s="317"/>
      <c r="X19" s="317"/>
      <c r="Y19" s="317"/>
      <c r="Z19" s="317"/>
      <c r="AA19" s="317"/>
      <c r="AB19" s="317"/>
      <c r="AC19" s="317"/>
      <c r="AD19" s="317"/>
      <c r="AE19" s="317">
        <v>48</v>
      </c>
      <c r="AF19" s="317"/>
      <c r="AG19" s="317"/>
      <c r="AH19" s="317"/>
      <c r="AI19" s="317"/>
      <c r="AJ19" s="317"/>
      <c r="AK19" s="317"/>
      <c r="AL19" s="317"/>
      <c r="AM19" s="317"/>
      <c r="AN19" s="317">
        <v>252</v>
      </c>
      <c r="AO19" s="317"/>
      <c r="AP19" s="317"/>
      <c r="AQ19" s="317"/>
      <c r="AR19" s="317"/>
      <c r="AS19" s="317"/>
      <c r="AT19" s="317"/>
      <c r="AU19" s="317"/>
      <c r="AV19" s="317"/>
      <c r="AW19" s="317">
        <f>M19+AE19</f>
        <v>54</v>
      </c>
      <c r="AX19" s="317"/>
      <c r="AY19" s="317"/>
      <c r="AZ19" s="317"/>
      <c r="BA19" s="317"/>
      <c r="BB19" s="317"/>
      <c r="BC19" s="317"/>
      <c r="BD19" s="317"/>
      <c r="BE19" s="317"/>
      <c r="BF19" s="317">
        <f>V19+AN19</f>
        <v>935</v>
      </c>
      <c r="BG19" s="317"/>
      <c r="BH19" s="317"/>
      <c r="BI19" s="317"/>
      <c r="BJ19" s="317"/>
      <c r="BK19" s="317"/>
      <c r="BL19" s="317"/>
      <c r="BM19" s="317"/>
      <c r="BN19" s="317"/>
      <c r="BO19" s="317">
        <v>22</v>
      </c>
      <c r="BP19" s="317"/>
      <c r="BQ19" s="317"/>
      <c r="BR19" s="317"/>
      <c r="BS19" s="317"/>
      <c r="BT19" s="317"/>
      <c r="BU19" s="317"/>
      <c r="BV19" s="317"/>
      <c r="BW19" s="317"/>
      <c r="BX19" s="317"/>
      <c r="BY19" s="317"/>
    </row>
    <row r="20" spans="2:77" ht="15" customHeight="1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L20" s="49"/>
      <c r="BN20" s="49"/>
      <c r="BO20" s="49"/>
      <c r="BP20" s="49"/>
      <c r="BQ20" s="49"/>
      <c r="BY20" s="50" t="s">
        <v>236</v>
      </c>
    </row>
    <row r="21" spans="2:69" ht="15" customHeight="1">
      <c r="B21" s="2"/>
      <c r="C21" s="2"/>
      <c r="D21" s="2"/>
      <c r="E21" s="2"/>
      <c r="F21" s="2"/>
      <c r="G21" s="2"/>
      <c r="H21" s="2"/>
      <c r="I21" s="55"/>
      <c r="J21" s="55"/>
      <c r="K21" s="55"/>
      <c r="L21" s="55"/>
      <c r="M21" s="55"/>
      <c r="N21" s="55"/>
      <c r="O21" s="55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</row>
    <row r="22" spans="1:77" ht="15" customHeight="1">
      <c r="A22" s="47" t="s">
        <v>201</v>
      </c>
      <c r="B22" s="2"/>
      <c r="C22" s="2"/>
      <c r="D22" s="2"/>
      <c r="E22" s="2"/>
      <c r="F22" s="2"/>
      <c r="G22" s="2"/>
      <c r="H22" s="2"/>
      <c r="I22" s="2"/>
      <c r="J22" s="2"/>
      <c r="K22" s="55"/>
      <c r="L22" s="55"/>
      <c r="M22" s="55"/>
      <c r="N22" s="55"/>
      <c r="O22" s="55"/>
      <c r="P22" s="55"/>
      <c r="Q22" s="2"/>
      <c r="R22" s="2"/>
      <c r="S22" s="2"/>
      <c r="T22" s="2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2"/>
      <c r="AJ22" s="2"/>
      <c r="AK22" s="2"/>
      <c r="AL22" s="2"/>
      <c r="AM22" s="2"/>
      <c r="AN22" s="2"/>
      <c r="AO22" s="2"/>
      <c r="AP22" s="56"/>
      <c r="AQ22" s="56"/>
      <c r="AR22" s="56"/>
      <c r="AT22" s="56"/>
      <c r="AV22" s="56"/>
      <c r="AW22" s="56"/>
      <c r="AX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Y22" s="57" t="s">
        <v>518</v>
      </c>
    </row>
    <row r="23" spans="2:69" ht="4.5" customHeight="1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</row>
    <row r="24" spans="2:165" s="53" customFormat="1" ht="15" customHeight="1">
      <c r="B24" s="287" t="s">
        <v>202</v>
      </c>
      <c r="C24" s="287"/>
      <c r="D24" s="287"/>
      <c r="E24" s="287"/>
      <c r="F24" s="287" t="s">
        <v>320</v>
      </c>
      <c r="G24" s="287"/>
      <c r="H24" s="287"/>
      <c r="I24" s="287"/>
      <c r="J24" s="287"/>
      <c r="K24" s="294"/>
      <c r="L24" s="293" t="s">
        <v>203</v>
      </c>
      <c r="M24" s="287"/>
      <c r="N24" s="287"/>
      <c r="O24" s="287"/>
      <c r="P24" s="287"/>
      <c r="Q24" s="287"/>
      <c r="R24" s="287" t="s">
        <v>212</v>
      </c>
      <c r="S24" s="287"/>
      <c r="T24" s="287"/>
      <c r="U24" s="287"/>
      <c r="V24" s="287"/>
      <c r="W24" s="287"/>
      <c r="X24" s="287" t="s">
        <v>204</v>
      </c>
      <c r="Y24" s="287"/>
      <c r="Z24" s="287"/>
      <c r="AA24" s="287"/>
      <c r="AB24" s="287"/>
      <c r="AC24" s="287"/>
      <c r="AD24" s="287" t="s">
        <v>205</v>
      </c>
      <c r="AE24" s="287"/>
      <c r="AF24" s="287"/>
      <c r="AG24" s="287"/>
      <c r="AH24" s="287"/>
      <c r="AI24" s="287"/>
      <c r="AJ24" s="330" t="s">
        <v>211</v>
      </c>
      <c r="AK24" s="330"/>
      <c r="AL24" s="330"/>
      <c r="AM24" s="330"/>
      <c r="AN24" s="330"/>
      <c r="AO24" s="330"/>
      <c r="AP24" s="287" t="s">
        <v>206</v>
      </c>
      <c r="AQ24" s="287"/>
      <c r="AR24" s="287"/>
      <c r="AS24" s="287"/>
      <c r="AT24" s="287"/>
      <c r="AU24" s="287"/>
      <c r="AV24" s="287" t="s">
        <v>207</v>
      </c>
      <c r="AW24" s="287"/>
      <c r="AX24" s="287"/>
      <c r="AY24" s="287"/>
      <c r="AZ24" s="287"/>
      <c r="BA24" s="287"/>
      <c r="BB24" s="287" t="s">
        <v>208</v>
      </c>
      <c r="BC24" s="287"/>
      <c r="BD24" s="287"/>
      <c r="BE24" s="287"/>
      <c r="BF24" s="287"/>
      <c r="BG24" s="287"/>
      <c r="BH24" s="287" t="s">
        <v>209</v>
      </c>
      <c r="BI24" s="287"/>
      <c r="BJ24" s="287"/>
      <c r="BK24" s="287"/>
      <c r="BL24" s="287"/>
      <c r="BM24" s="287"/>
      <c r="BN24" s="287" t="s">
        <v>210</v>
      </c>
      <c r="BO24" s="287"/>
      <c r="BP24" s="287"/>
      <c r="BQ24" s="287"/>
      <c r="BR24" s="287"/>
      <c r="BS24" s="287"/>
      <c r="BT24" s="287" t="s">
        <v>295</v>
      </c>
      <c r="BU24" s="287"/>
      <c r="BV24" s="287"/>
      <c r="BW24" s="287"/>
      <c r="BX24" s="287"/>
      <c r="BY24" s="28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</row>
    <row r="25" spans="2:165" s="53" customFormat="1" ht="15" customHeight="1">
      <c r="B25" s="287"/>
      <c r="C25" s="287"/>
      <c r="D25" s="287"/>
      <c r="E25" s="287"/>
      <c r="F25" s="287"/>
      <c r="G25" s="287"/>
      <c r="H25" s="287"/>
      <c r="I25" s="287"/>
      <c r="J25" s="287"/>
      <c r="K25" s="294"/>
      <c r="L25" s="293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330"/>
      <c r="AK25" s="330"/>
      <c r="AL25" s="330"/>
      <c r="AM25" s="330"/>
      <c r="AN25" s="330"/>
      <c r="AO25" s="330"/>
      <c r="AP25" s="287"/>
      <c r="AQ25" s="287"/>
      <c r="AR25" s="287"/>
      <c r="AS25" s="287"/>
      <c r="AT25" s="287"/>
      <c r="AU25" s="287"/>
      <c r="AV25" s="287"/>
      <c r="AW25" s="287"/>
      <c r="AX25" s="287"/>
      <c r="AY25" s="287"/>
      <c r="AZ25" s="287"/>
      <c r="BA25" s="287"/>
      <c r="BB25" s="287"/>
      <c r="BC25" s="287"/>
      <c r="BD25" s="287"/>
      <c r="BE25" s="287"/>
      <c r="BF25" s="287"/>
      <c r="BG25" s="287"/>
      <c r="BH25" s="287"/>
      <c r="BI25" s="287"/>
      <c r="BJ25" s="287"/>
      <c r="BK25" s="287"/>
      <c r="BL25" s="287"/>
      <c r="BM25" s="287"/>
      <c r="BN25" s="287"/>
      <c r="BO25" s="287"/>
      <c r="BP25" s="287"/>
      <c r="BQ25" s="287"/>
      <c r="BR25" s="287"/>
      <c r="BS25" s="287"/>
      <c r="BT25" s="287"/>
      <c r="BU25" s="287"/>
      <c r="BV25" s="287"/>
      <c r="BW25" s="287"/>
      <c r="BX25" s="287"/>
      <c r="BY25" s="28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</row>
    <row r="26" spans="2:77" ht="15" customHeight="1">
      <c r="B26" s="285" t="s">
        <v>321</v>
      </c>
      <c r="C26" s="285"/>
      <c r="D26" s="285"/>
      <c r="E26" s="285"/>
      <c r="F26" s="317">
        <f>SUM(L26:BY26)</f>
        <v>294</v>
      </c>
      <c r="G26" s="317"/>
      <c r="H26" s="317"/>
      <c r="I26" s="317"/>
      <c r="J26" s="317"/>
      <c r="K26" s="331"/>
      <c r="L26" s="332">
        <v>31</v>
      </c>
      <c r="M26" s="317"/>
      <c r="N26" s="317"/>
      <c r="O26" s="317"/>
      <c r="P26" s="317"/>
      <c r="Q26" s="317"/>
      <c r="R26" s="317">
        <v>92</v>
      </c>
      <c r="S26" s="317"/>
      <c r="T26" s="317"/>
      <c r="U26" s="317"/>
      <c r="V26" s="317"/>
      <c r="W26" s="317"/>
      <c r="X26" s="317">
        <v>37</v>
      </c>
      <c r="Y26" s="317"/>
      <c r="Z26" s="317"/>
      <c r="AA26" s="317"/>
      <c r="AB26" s="317"/>
      <c r="AC26" s="317"/>
      <c r="AD26" s="317">
        <v>11</v>
      </c>
      <c r="AE26" s="317"/>
      <c r="AF26" s="317"/>
      <c r="AG26" s="317"/>
      <c r="AH26" s="317"/>
      <c r="AI26" s="317"/>
      <c r="AJ26" s="317">
        <v>35</v>
      </c>
      <c r="AK26" s="317"/>
      <c r="AL26" s="317"/>
      <c r="AM26" s="317"/>
      <c r="AN26" s="317"/>
      <c r="AO26" s="317"/>
      <c r="AP26" s="317">
        <v>2</v>
      </c>
      <c r="AQ26" s="317"/>
      <c r="AR26" s="317"/>
      <c r="AS26" s="317"/>
      <c r="AT26" s="317"/>
      <c r="AU26" s="317"/>
      <c r="AV26" s="317">
        <v>0</v>
      </c>
      <c r="AW26" s="317"/>
      <c r="AX26" s="317"/>
      <c r="AY26" s="317"/>
      <c r="AZ26" s="317"/>
      <c r="BA26" s="317"/>
      <c r="BB26" s="317">
        <v>4</v>
      </c>
      <c r="BC26" s="317"/>
      <c r="BD26" s="317"/>
      <c r="BE26" s="317"/>
      <c r="BF26" s="317"/>
      <c r="BG26" s="317"/>
      <c r="BH26" s="317">
        <v>2</v>
      </c>
      <c r="BI26" s="317"/>
      <c r="BJ26" s="317"/>
      <c r="BK26" s="317"/>
      <c r="BL26" s="317"/>
      <c r="BM26" s="317"/>
      <c r="BN26" s="317">
        <v>8</v>
      </c>
      <c r="BO26" s="317"/>
      <c r="BP26" s="317"/>
      <c r="BQ26" s="317"/>
      <c r="BR26" s="317"/>
      <c r="BS26" s="317"/>
      <c r="BT26" s="317">
        <v>72</v>
      </c>
      <c r="BU26" s="317"/>
      <c r="BV26" s="317"/>
      <c r="BW26" s="317"/>
      <c r="BX26" s="317"/>
      <c r="BY26" s="317"/>
    </row>
    <row r="27" spans="2:77" ht="15" customHeight="1">
      <c r="B27" s="285" t="s">
        <v>322</v>
      </c>
      <c r="C27" s="285"/>
      <c r="D27" s="285"/>
      <c r="E27" s="285"/>
      <c r="F27" s="317">
        <f>SUM(L27:BY27)</f>
        <v>327</v>
      </c>
      <c r="G27" s="317"/>
      <c r="H27" s="317"/>
      <c r="I27" s="317"/>
      <c r="J27" s="317"/>
      <c r="K27" s="331"/>
      <c r="L27" s="332">
        <v>28</v>
      </c>
      <c r="M27" s="317"/>
      <c r="N27" s="317"/>
      <c r="O27" s="317"/>
      <c r="P27" s="317"/>
      <c r="Q27" s="317"/>
      <c r="R27" s="317">
        <v>86</v>
      </c>
      <c r="S27" s="317"/>
      <c r="T27" s="317"/>
      <c r="U27" s="317"/>
      <c r="V27" s="317"/>
      <c r="W27" s="317"/>
      <c r="X27" s="317">
        <v>58</v>
      </c>
      <c r="Y27" s="317"/>
      <c r="Z27" s="317"/>
      <c r="AA27" s="317"/>
      <c r="AB27" s="317"/>
      <c r="AC27" s="317"/>
      <c r="AD27" s="317">
        <v>10</v>
      </c>
      <c r="AE27" s="317"/>
      <c r="AF27" s="317"/>
      <c r="AG27" s="317"/>
      <c r="AH27" s="317"/>
      <c r="AI27" s="317"/>
      <c r="AJ27" s="317">
        <v>46</v>
      </c>
      <c r="AK27" s="317"/>
      <c r="AL27" s="317"/>
      <c r="AM27" s="317"/>
      <c r="AN27" s="317"/>
      <c r="AO27" s="317"/>
      <c r="AP27" s="317">
        <v>3</v>
      </c>
      <c r="AQ27" s="317"/>
      <c r="AR27" s="317"/>
      <c r="AS27" s="317"/>
      <c r="AT27" s="317"/>
      <c r="AU27" s="317"/>
      <c r="AV27" s="317">
        <v>6</v>
      </c>
      <c r="AW27" s="317"/>
      <c r="AX27" s="317"/>
      <c r="AY27" s="317"/>
      <c r="AZ27" s="317"/>
      <c r="BA27" s="317"/>
      <c r="BB27" s="317">
        <v>4</v>
      </c>
      <c r="BC27" s="317"/>
      <c r="BD27" s="317"/>
      <c r="BE27" s="317"/>
      <c r="BF27" s="317"/>
      <c r="BG27" s="317"/>
      <c r="BH27" s="317">
        <v>0</v>
      </c>
      <c r="BI27" s="317"/>
      <c r="BJ27" s="317"/>
      <c r="BK27" s="317"/>
      <c r="BL27" s="317"/>
      <c r="BM27" s="317"/>
      <c r="BN27" s="317">
        <v>3</v>
      </c>
      <c r="BO27" s="317"/>
      <c r="BP27" s="317"/>
      <c r="BQ27" s="317"/>
      <c r="BR27" s="317"/>
      <c r="BS27" s="317"/>
      <c r="BT27" s="317">
        <v>83</v>
      </c>
      <c r="BU27" s="317"/>
      <c r="BV27" s="317"/>
      <c r="BW27" s="317"/>
      <c r="BX27" s="317"/>
      <c r="BY27" s="317"/>
    </row>
    <row r="28" spans="2:77" ht="15" customHeight="1">
      <c r="B28" s="285" t="s">
        <v>381</v>
      </c>
      <c r="C28" s="285"/>
      <c r="D28" s="285"/>
      <c r="E28" s="285"/>
      <c r="F28" s="317">
        <f>SUM(F26:K27)</f>
        <v>621</v>
      </c>
      <c r="G28" s="317"/>
      <c r="H28" s="317"/>
      <c r="I28" s="317"/>
      <c r="J28" s="317"/>
      <c r="K28" s="331"/>
      <c r="L28" s="332">
        <f>SUM(L26:Q27)</f>
        <v>59</v>
      </c>
      <c r="M28" s="317"/>
      <c r="N28" s="317"/>
      <c r="O28" s="317"/>
      <c r="P28" s="317"/>
      <c r="Q28" s="317"/>
      <c r="R28" s="317">
        <f>SUM(R26:W27)</f>
        <v>178</v>
      </c>
      <c r="S28" s="317"/>
      <c r="T28" s="317"/>
      <c r="U28" s="317"/>
      <c r="V28" s="317"/>
      <c r="W28" s="317"/>
      <c r="X28" s="317">
        <f>SUM(X26:AC27)</f>
        <v>95</v>
      </c>
      <c r="Y28" s="317"/>
      <c r="Z28" s="317"/>
      <c r="AA28" s="317"/>
      <c r="AB28" s="317"/>
      <c r="AC28" s="317"/>
      <c r="AD28" s="317">
        <f>SUM(AD26:AI27)</f>
        <v>21</v>
      </c>
      <c r="AE28" s="317"/>
      <c r="AF28" s="317"/>
      <c r="AG28" s="317"/>
      <c r="AH28" s="317"/>
      <c r="AI28" s="317"/>
      <c r="AJ28" s="317">
        <f>SUM(AJ26:AO27)</f>
        <v>81</v>
      </c>
      <c r="AK28" s="317"/>
      <c r="AL28" s="317"/>
      <c r="AM28" s="317"/>
      <c r="AN28" s="317"/>
      <c r="AO28" s="317"/>
      <c r="AP28" s="317">
        <f>SUM(AP26:AU27)</f>
        <v>5</v>
      </c>
      <c r="AQ28" s="317"/>
      <c r="AR28" s="317"/>
      <c r="AS28" s="317"/>
      <c r="AT28" s="317"/>
      <c r="AU28" s="317"/>
      <c r="AV28" s="317">
        <f>SUM(AV26:BA27)</f>
        <v>6</v>
      </c>
      <c r="AW28" s="317"/>
      <c r="AX28" s="317"/>
      <c r="AY28" s="317"/>
      <c r="AZ28" s="317"/>
      <c r="BA28" s="317"/>
      <c r="BB28" s="317">
        <f>SUM(BB26:BG27)</f>
        <v>8</v>
      </c>
      <c r="BC28" s="317"/>
      <c r="BD28" s="317"/>
      <c r="BE28" s="317"/>
      <c r="BF28" s="317"/>
      <c r="BG28" s="317"/>
      <c r="BH28" s="317">
        <f>SUM(BH26:BM27)</f>
        <v>2</v>
      </c>
      <c r="BI28" s="317"/>
      <c r="BJ28" s="317"/>
      <c r="BK28" s="317"/>
      <c r="BL28" s="317"/>
      <c r="BM28" s="317"/>
      <c r="BN28" s="317">
        <f>SUM(BN26:BS27)</f>
        <v>11</v>
      </c>
      <c r="BO28" s="317"/>
      <c r="BP28" s="317"/>
      <c r="BQ28" s="317"/>
      <c r="BR28" s="317"/>
      <c r="BS28" s="317"/>
      <c r="BT28" s="317">
        <f>SUM(BT26:BY27)</f>
        <v>155</v>
      </c>
      <c r="BU28" s="317"/>
      <c r="BV28" s="317"/>
      <c r="BW28" s="317"/>
      <c r="BX28" s="317"/>
      <c r="BY28" s="317"/>
    </row>
    <row r="29" spans="2:77" ht="15" customHeight="1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Q29" s="49"/>
      <c r="AR29" s="49"/>
      <c r="AS29" s="49"/>
      <c r="AT29" s="49"/>
      <c r="AU29" s="49"/>
      <c r="AV29" s="49"/>
      <c r="AW29" s="49"/>
      <c r="AX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L29" s="49"/>
      <c r="BM29" s="49"/>
      <c r="BN29" s="49"/>
      <c r="BO29" s="49"/>
      <c r="BP29" s="49"/>
      <c r="BQ29" s="49"/>
      <c r="BY29" s="50" t="s">
        <v>236</v>
      </c>
    </row>
    <row r="30" spans="2:69" ht="15" customHeight="1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</row>
    <row r="31" spans="1:77" ht="15" customHeight="1">
      <c r="A31" s="47" t="s">
        <v>213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U31" s="49"/>
      <c r="AV31" s="49"/>
      <c r="AX31" s="49"/>
      <c r="AY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Y31" s="50" t="s">
        <v>219</v>
      </c>
    </row>
    <row r="32" spans="2:69" ht="3.75" customHeight="1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</row>
    <row r="33" spans="2:77" ht="15" customHeight="1">
      <c r="B33" s="285" t="s">
        <v>272</v>
      </c>
      <c r="C33" s="285"/>
      <c r="D33" s="285"/>
      <c r="E33" s="285"/>
      <c r="F33" s="285"/>
      <c r="G33" s="285"/>
      <c r="H33" s="285"/>
      <c r="I33" s="285"/>
      <c r="J33" s="285"/>
      <c r="K33" s="285"/>
      <c r="L33" s="285" t="s">
        <v>372</v>
      </c>
      <c r="M33" s="285"/>
      <c r="N33" s="285"/>
      <c r="O33" s="285"/>
      <c r="P33" s="285"/>
      <c r="Q33" s="285"/>
      <c r="R33" s="285"/>
      <c r="S33" s="285"/>
      <c r="T33" s="285"/>
      <c r="U33" s="285"/>
      <c r="V33" s="333"/>
      <c r="W33" s="289" t="s">
        <v>214</v>
      </c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 t="s">
        <v>215</v>
      </c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 t="s">
        <v>216</v>
      </c>
      <c r="AT33" s="285"/>
      <c r="AU33" s="285"/>
      <c r="AV33" s="285"/>
      <c r="AW33" s="285"/>
      <c r="AX33" s="285"/>
      <c r="AY33" s="285"/>
      <c r="AZ33" s="285"/>
      <c r="BA33" s="285"/>
      <c r="BB33" s="285"/>
      <c r="BC33" s="285"/>
      <c r="BD33" s="285" t="s">
        <v>217</v>
      </c>
      <c r="BE33" s="285"/>
      <c r="BF33" s="285"/>
      <c r="BG33" s="285"/>
      <c r="BH33" s="285"/>
      <c r="BI33" s="285"/>
      <c r="BJ33" s="285"/>
      <c r="BK33" s="285"/>
      <c r="BL33" s="285"/>
      <c r="BM33" s="285"/>
      <c r="BN33" s="285"/>
      <c r="BO33" s="285" t="s">
        <v>218</v>
      </c>
      <c r="BP33" s="285"/>
      <c r="BQ33" s="285"/>
      <c r="BR33" s="285"/>
      <c r="BS33" s="285"/>
      <c r="BT33" s="285"/>
      <c r="BU33" s="285"/>
      <c r="BV33" s="285"/>
      <c r="BW33" s="285"/>
      <c r="BX33" s="285"/>
      <c r="BY33" s="285"/>
    </row>
    <row r="34" spans="2:77" ht="15" customHeight="1">
      <c r="B34" s="285" t="s">
        <v>13</v>
      </c>
      <c r="C34" s="285"/>
      <c r="D34" s="285"/>
      <c r="E34" s="285"/>
      <c r="F34" s="285"/>
      <c r="G34" s="285"/>
      <c r="H34" s="285"/>
      <c r="I34" s="285"/>
      <c r="J34" s="285"/>
      <c r="K34" s="285"/>
      <c r="L34" s="286">
        <v>15147</v>
      </c>
      <c r="M34" s="286"/>
      <c r="N34" s="286"/>
      <c r="O34" s="286"/>
      <c r="P34" s="286"/>
      <c r="Q34" s="286"/>
      <c r="R34" s="286"/>
      <c r="S34" s="286"/>
      <c r="T34" s="286"/>
      <c r="U34" s="286"/>
      <c r="V34" s="290"/>
      <c r="W34" s="288">
        <v>11916</v>
      </c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>
        <v>1000</v>
      </c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>
        <v>1734</v>
      </c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>
        <v>432</v>
      </c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>
        <v>65</v>
      </c>
      <c r="BP34" s="286"/>
      <c r="BQ34" s="286"/>
      <c r="BR34" s="286"/>
      <c r="BS34" s="286"/>
      <c r="BT34" s="286"/>
      <c r="BU34" s="286"/>
      <c r="BV34" s="286"/>
      <c r="BW34" s="286"/>
      <c r="BX34" s="286"/>
      <c r="BY34" s="286"/>
    </row>
    <row r="35" spans="2:77" ht="15" customHeight="1">
      <c r="B35" s="285" t="s">
        <v>337</v>
      </c>
      <c r="C35" s="285"/>
      <c r="D35" s="285"/>
      <c r="E35" s="285"/>
      <c r="F35" s="285"/>
      <c r="G35" s="285"/>
      <c r="H35" s="285"/>
      <c r="I35" s="285"/>
      <c r="J35" s="285"/>
      <c r="K35" s="285"/>
      <c r="L35" s="286">
        <v>15628</v>
      </c>
      <c r="M35" s="286"/>
      <c r="N35" s="286"/>
      <c r="O35" s="286"/>
      <c r="P35" s="286"/>
      <c r="Q35" s="286"/>
      <c r="R35" s="286"/>
      <c r="S35" s="286"/>
      <c r="T35" s="286"/>
      <c r="U35" s="286"/>
      <c r="V35" s="290"/>
      <c r="W35" s="288">
        <v>12154</v>
      </c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>
        <v>1039</v>
      </c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>
        <v>1961</v>
      </c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>
        <v>356</v>
      </c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>
        <v>118</v>
      </c>
      <c r="BP35" s="286"/>
      <c r="BQ35" s="286"/>
      <c r="BR35" s="286"/>
      <c r="BS35" s="286"/>
      <c r="BT35" s="286"/>
      <c r="BU35" s="286"/>
      <c r="BV35" s="286"/>
      <c r="BW35" s="286"/>
      <c r="BX35" s="286"/>
      <c r="BY35" s="286"/>
    </row>
    <row r="36" spans="2:77" ht="15" customHeight="1">
      <c r="B36" s="285" t="s">
        <v>319</v>
      </c>
      <c r="C36" s="285"/>
      <c r="D36" s="285"/>
      <c r="E36" s="285"/>
      <c r="F36" s="285"/>
      <c r="G36" s="285"/>
      <c r="H36" s="285"/>
      <c r="I36" s="285"/>
      <c r="J36" s="285"/>
      <c r="K36" s="285"/>
      <c r="L36" s="286">
        <v>15815</v>
      </c>
      <c r="M36" s="286"/>
      <c r="N36" s="286"/>
      <c r="O36" s="286"/>
      <c r="P36" s="286"/>
      <c r="Q36" s="286"/>
      <c r="R36" s="286"/>
      <c r="S36" s="286"/>
      <c r="T36" s="286"/>
      <c r="U36" s="286"/>
      <c r="V36" s="290"/>
      <c r="W36" s="288">
        <v>12180</v>
      </c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>
        <v>1047</v>
      </c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>
        <v>2228</v>
      </c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>
        <v>290</v>
      </c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>
        <v>70</v>
      </c>
      <c r="BP36" s="286"/>
      <c r="BQ36" s="286"/>
      <c r="BR36" s="286"/>
      <c r="BS36" s="286"/>
      <c r="BT36" s="286"/>
      <c r="BU36" s="286"/>
      <c r="BV36" s="286"/>
      <c r="BW36" s="286"/>
      <c r="BX36" s="286"/>
      <c r="BY36" s="286"/>
    </row>
    <row r="37" spans="2:77" ht="15" customHeight="1">
      <c r="B37" s="285" t="s">
        <v>261</v>
      </c>
      <c r="C37" s="285"/>
      <c r="D37" s="285"/>
      <c r="E37" s="285"/>
      <c r="F37" s="285"/>
      <c r="G37" s="285"/>
      <c r="H37" s="285"/>
      <c r="I37" s="285"/>
      <c r="J37" s="285"/>
      <c r="K37" s="285"/>
      <c r="L37" s="286">
        <v>16633</v>
      </c>
      <c r="M37" s="286"/>
      <c r="N37" s="286"/>
      <c r="O37" s="286"/>
      <c r="P37" s="286"/>
      <c r="Q37" s="286"/>
      <c r="R37" s="286"/>
      <c r="S37" s="286"/>
      <c r="T37" s="286"/>
      <c r="U37" s="286"/>
      <c r="V37" s="290"/>
      <c r="W37" s="288">
        <v>12263</v>
      </c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>
        <v>1031</v>
      </c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>
        <v>2572</v>
      </c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>
        <v>336</v>
      </c>
      <c r="BE37" s="286"/>
      <c r="BF37" s="286"/>
      <c r="BG37" s="286"/>
      <c r="BH37" s="286"/>
      <c r="BI37" s="286"/>
      <c r="BJ37" s="286"/>
      <c r="BK37" s="286"/>
      <c r="BL37" s="286"/>
      <c r="BM37" s="286"/>
      <c r="BN37" s="286"/>
      <c r="BO37" s="286">
        <v>84</v>
      </c>
      <c r="BP37" s="286"/>
      <c r="BQ37" s="286"/>
      <c r="BR37" s="286"/>
      <c r="BS37" s="286"/>
      <c r="BT37" s="286"/>
      <c r="BU37" s="286"/>
      <c r="BV37" s="286"/>
      <c r="BW37" s="286"/>
      <c r="BX37" s="286"/>
      <c r="BY37" s="286"/>
    </row>
    <row r="38" ht="15" customHeight="1">
      <c r="BY38" s="48" t="s">
        <v>35</v>
      </c>
    </row>
    <row r="39" ht="15" customHeight="1">
      <c r="BY39" s="48"/>
    </row>
    <row r="40" spans="1:77" ht="15" customHeight="1">
      <c r="A40" s="47" t="s">
        <v>220</v>
      </c>
      <c r="BY40" s="48" t="s">
        <v>532</v>
      </c>
    </row>
    <row r="41" ht="3.75" customHeight="1"/>
    <row r="42" spans="2:77" s="53" customFormat="1" ht="15" customHeight="1">
      <c r="B42" s="287" t="s">
        <v>320</v>
      </c>
      <c r="C42" s="287"/>
      <c r="D42" s="287"/>
      <c r="E42" s="287"/>
      <c r="F42" s="287"/>
      <c r="G42" s="287"/>
      <c r="H42" s="287"/>
      <c r="I42" s="287"/>
      <c r="J42" s="287"/>
      <c r="K42" s="287" t="s">
        <v>224</v>
      </c>
      <c r="L42" s="287"/>
      <c r="M42" s="287"/>
      <c r="N42" s="287"/>
      <c r="O42" s="287"/>
      <c r="P42" s="287"/>
      <c r="Q42" s="287"/>
      <c r="R42" s="287"/>
      <c r="S42" s="287"/>
      <c r="T42" s="287" t="s">
        <v>221</v>
      </c>
      <c r="U42" s="287"/>
      <c r="V42" s="287"/>
      <c r="W42" s="287"/>
      <c r="X42" s="287"/>
      <c r="Y42" s="287"/>
      <c r="Z42" s="287"/>
      <c r="AA42" s="287"/>
      <c r="AB42" s="287"/>
      <c r="AC42" s="287" t="s">
        <v>225</v>
      </c>
      <c r="AD42" s="287"/>
      <c r="AE42" s="287"/>
      <c r="AF42" s="287"/>
      <c r="AG42" s="287"/>
      <c r="AH42" s="287"/>
      <c r="AI42" s="287"/>
      <c r="AJ42" s="287"/>
      <c r="AK42" s="287"/>
      <c r="AL42" s="287" t="s">
        <v>226</v>
      </c>
      <c r="AM42" s="287"/>
      <c r="AN42" s="287"/>
      <c r="AO42" s="287"/>
      <c r="AP42" s="287"/>
      <c r="AQ42" s="287"/>
      <c r="AR42" s="287"/>
      <c r="AS42" s="287"/>
      <c r="AT42" s="287"/>
      <c r="AU42" s="287"/>
      <c r="AV42" s="287" t="s">
        <v>227</v>
      </c>
      <c r="AW42" s="287"/>
      <c r="AX42" s="287"/>
      <c r="AY42" s="287"/>
      <c r="AZ42" s="287"/>
      <c r="BA42" s="287"/>
      <c r="BB42" s="287"/>
      <c r="BC42" s="287"/>
      <c r="BD42" s="287"/>
      <c r="BE42" s="287"/>
      <c r="BF42" s="287" t="s">
        <v>222</v>
      </c>
      <c r="BG42" s="287"/>
      <c r="BH42" s="287"/>
      <c r="BI42" s="287"/>
      <c r="BJ42" s="287"/>
      <c r="BK42" s="287"/>
      <c r="BL42" s="287"/>
      <c r="BM42" s="287"/>
      <c r="BN42" s="287"/>
      <c r="BO42" s="287"/>
      <c r="BP42" s="287" t="s">
        <v>223</v>
      </c>
      <c r="BQ42" s="287"/>
      <c r="BR42" s="287"/>
      <c r="BS42" s="287"/>
      <c r="BT42" s="287"/>
      <c r="BU42" s="287"/>
      <c r="BV42" s="287"/>
      <c r="BW42" s="287"/>
      <c r="BX42" s="287"/>
      <c r="BY42" s="287"/>
    </row>
    <row r="43" spans="2:77" s="53" customFormat="1" ht="15" customHeight="1"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D43" s="287"/>
      <c r="BE43" s="287"/>
      <c r="BF43" s="287"/>
      <c r="BG43" s="287"/>
      <c r="BH43" s="287"/>
      <c r="BI43" s="287"/>
      <c r="BJ43" s="287"/>
      <c r="BK43" s="287"/>
      <c r="BL43" s="287"/>
      <c r="BM43" s="287"/>
      <c r="BN43" s="287"/>
      <c r="BO43" s="287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</row>
    <row r="44" spans="2:77" ht="15" customHeight="1">
      <c r="B44" s="317">
        <f>SUM(K44:BY44)</f>
        <v>861</v>
      </c>
      <c r="C44" s="317"/>
      <c r="D44" s="317"/>
      <c r="E44" s="317"/>
      <c r="F44" s="317"/>
      <c r="G44" s="317"/>
      <c r="H44" s="317"/>
      <c r="I44" s="317"/>
      <c r="J44" s="317"/>
      <c r="K44" s="317">
        <v>28</v>
      </c>
      <c r="L44" s="317"/>
      <c r="M44" s="317"/>
      <c r="N44" s="317"/>
      <c r="O44" s="317"/>
      <c r="P44" s="317"/>
      <c r="Q44" s="317"/>
      <c r="R44" s="317"/>
      <c r="S44" s="317"/>
      <c r="T44" s="317">
        <v>116</v>
      </c>
      <c r="U44" s="317"/>
      <c r="V44" s="317"/>
      <c r="W44" s="317"/>
      <c r="X44" s="317"/>
      <c r="Y44" s="317"/>
      <c r="Z44" s="317"/>
      <c r="AA44" s="317"/>
      <c r="AB44" s="317"/>
      <c r="AC44" s="317">
        <v>32</v>
      </c>
      <c r="AD44" s="317"/>
      <c r="AE44" s="317"/>
      <c r="AF44" s="317"/>
      <c r="AG44" s="317"/>
      <c r="AH44" s="317"/>
      <c r="AI44" s="317"/>
      <c r="AJ44" s="317"/>
      <c r="AK44" s="317"/>
      <c r="AL44" s="317">
        <v>191</v>
      </c>
      <c r="AM44" s="317"/>
      <c r="AN44" s="317"/>
      <c r="AO44" s="317"/>
      <c r="AP44" s="317"/>
      <c r="AQ44" s="317"/>
      <c r="AR44" s="317"/>
      <c r="AS44" s="317"/>
      <c r="AT44" s="317"/>
      <c r="AU44" s="317"/>
      <c r="AV44" s="317">
        <v>242</v>
      </c>
      <c r="AW44" s="317"/>
      <c r="AX44" s="317"/>
      <c r="AY44" s="317"/>
      <c r="AZ44" s="317"/>
      <c r="BA44" s="317"/>
      <c r="BB44" s="317"/>
      <c r="BC44" s="317"/>
      <c r="BD44" s="317"/>
      <c r="BE44" s="317"/>
      <c r="BF44" s="317">
        <v>102</v>
      </c>
      <c r="BG44" s="317"/>
      <c r="BH44" s="317"/>
      <c r="BI44" s="317"/>
      <c r="BJ44" s="317"/>
      <c r="BK44" s="317"/>
      <c r="BL44" s="317"/>
      <c r="BM44" s="317"/>
      <c r="BN44" s="317"/>
      <c r="BO44" s="317"/>
      <c r="BP44" s="317">
        <v>150</v>
      </c>
      <c r="BQ44" s="317"/>
      <c r="BR44" s="317"/>
      <c r="BS44" s="317"/>
      <c r="BT44" s="317"/>
      <c r="BU44" s="317"/>
      <c r="BV44" s="317"/>
      <c r="BW44" s="317"/>
      <c r="BX44" s="317"/>
      <c r="BY44" s="317"/>
    </row>
    <row r="45" ht="15" customHeight="1">
      <c r="BY45" s="48" t="s">
        <v>184</v>
      </c>
    </row>
    <row r="47" spans="1:77" ht="15" customHeight="1">
      <c r="A47" s="47" t="s">
        <v>228</v>
      </c>
      <c r="BY47" s="48" t="s">
        <v>232</v>
      </c>
    </row>
    <row r="48" ht="3.75" customHeight="1"/>
    <row r="49" spans="2:77" ht="18.75" customHeight="1">
      <c r="B49" s="291" t="s">
        <v>272</v>
      </c>
      <c r="C49" s="292"/>
      <c r="D49" s="292"/>
      <c r="E49" s="292"/>
      <c r="F49" s="292"/>
      <c r="G49" s="292"/>
      <c r="H49" s="292"/>
      <c r="I49" s="292"/>
      <c r="J49" s="289"/>
      <c r="K49" s="291" t="s">
        <v>229</v>
      </c>
      <c r="L49" s="292"/>
      <c r="M49" s="292"/>
      <c r="N49" s="292"/>
      <c r="O49" s="292"/>
      <c r="P49" s="292"/>
      <c r="Q49" s="289"/>
      <c r="R49" s="291" t="s">
        <v>230</v>
      </c>
      <c r="S49" s="292"/>
      <c r="T49" s="292"/>
      <c r="U49" s="292"/>
      <c r="V49" s="292"/>
      <c r="W49" s="292"/>
      <c r="X49" s="289"/>
      <c r="Y49" s="291" t="s">
        <v>231</v>
      </c>
      <c r="Z49" s="292"/>
      <c r="AA49" s="292"/>
      <c r="AB49" s="292"/>
      <c r="AC49" s="292"/>
      <c r="AD49" s="292"/>
      <c r="AE49" s="289"/>
      <c r="AF49" s="291" t="s">
        <v>381</v>
      </c>
      <c r="AG49" s="292"/>
      <c r="AH49" s="292"/>
      <c r="AI49" s="292"/>
      <c r="AJ49" s="292"/>
      <c r="AK49" s="292"/>
      <c r="AL49" s="292"/>
      <c r="AM49" s="292"/>
      <c r="AN49" s="310"/>
      <c r="AO49" s="311" t="s">
        <v>258</v>
      </c>
      <c r="AP49" s="292"/>
      <c r="AQ49" s="292"/>
      <c r="AR49" s="292"/>
      <c r="AS49" s="292"/>
      <c r="AT49" s="292"/>
      <c r="AU49" s="289"/>
      <c r="AV49" s="291" t="s">
        <v>259</v>
      </c>
      <c r="AW49" s="292"/>
      <c r="AX49" s="292"/>
      <c r="AY49" s="292"/>
      <c r="AZ49" s="292"/>
      <c r="BA49" s="292"/>
      <c r="BB49" s="289"/>
      <c r="BC49" s="307" t="s">
        <v>260</v>
      </c>
      <c r="BD49" s="308"/>
      <c r="BE49" s="308"/>
      <c r="BF49" s="308"/>
      <c r="BG49" s="308"/>
      <c r="BH49" s="308"/>
      <c r="BI49" s="309"/>
      <c r="BJ49" s="319" t="s">
        <v>484</v>
      </c>
      <c r="BK49" s="320"/>
      <c r="BL49" s="320"/>
      <c r="BM49" s="320"/>
      <c r="BN49" s="320"/>
      <c r="BO49" s="320"/>
      <c r="BP49" s="321"/>
      <c r="BQ49" s="291" t="s">
        <v>381</v>
      </c>
      <c r="BR49" s="292"/>
      <c r="BS49" s="292"/>
      <c r="BT49" s="292"/>
      <c r="BU49" s="292"/>
      <c r="BV49" s="292"/>
      <c r="BW49" s="292"/>
      <c r="BX49" s="292"/>
      <c r="BY49" s="289"/>
    </row>
    <row r="50" spans="2:77" ht="15" customHeight="1">
      <c r="B50" s="298" t="s">
        <v>187</v>
      </c>
      <c r="C50" s="299"/>
      <c r="D50" s="299"/>
      <c r="E50" s="299"/>
      <c r="F50" s="299"/>
      <c r="G50" s="299"/>
      <c r="H50" s="299"/>
      <c r="I50" s="299"/>
      <c r="J50" s="300"/>
      <c r="K50" s="312">
        <v>10104</v>
      </c>
      <c r="L50" s="313"/>
      <c r="M50" s="313"/>
      <c r="N50" s="313"/>
      <c r="O50" s="313"/>
      <c r="P50" s="313"/>
      <c r="Q50" s="314"/>
      <c r="R50" s="304">
        <v>557</v>
      </c>
      <c r="S50" s="305"/>
      <c r="T50" s="305"/>
      <c r="U50" s="305"/>
      <c r="V50" s="305"/>
      <c r="W50" s="305"/>
      <c r="X50" s="306"/>
      <c r="Y50" s="304">
        <v>567</v>
      </c>
      <c r="Z50" s="305"/>
      <c r="AA50" s="305"/>
      <c r="AB50" s="305"/>
      <c r="AC50" s="305"/>
      <c r="AD50" s="305"/>
      <c r="AE50" s="306"/>
      <c r="AF50" s="312">
        <v>11228</v>
      </c>
      <c r="AG50" s="313"/>
      <c r="AH50" s="313"/>
      <c r="AI50" s="313"/>
      <c r="AJ50" s="313"/>
      <c r="AK50" s="313"/>
      <c r="AL50" s="313"/>
      <c r="AM50" s="313"/>
      <c r="AN50" s="315"/>
      <c r="AO50" s="316" t="s">
        <v>175</v>
      </c>
      <c r="AP50" s="302"/>
      <c r="AQ50" s="302"/>
      <c r="AR50" s="302"/>
      <c r="AS50" s="302"/>
      <c r="AT50" s="302"/>
      <c r="AU50" s="303"/>
      <c r="AV50" s="301" t="s">
        <v>176</v>
      </c>
      <c r="AW50" s="302"/>
      <c r="AX50" s="302"/>
      <c r="AY50" s="302"/>
      <c r="AZ50" s="302"/>
      <c r="BA50" s="302"/>
      <c r="BB50" s="303"/>
      <c r="BC50" s="301" t="s">
        <v>177</v>
      </c>
      <c r="BD50" s="302"/>
      <c r="BE50" s="302"/>
      <c r="BF50" s="302"/>
      <c r="BG50" s="302"/>
      <c r="BH50" s="302"/>
      <c r="BI50" s="303"/>
      <c r="BJ50" s="298" t="s">
        <v>174</v>
      </c>
      <c r="BK50" s="299"/>
      <c r="BL50" s="299"/>
      <c r="BM50" s="299"/>
      <c r="BN50" s="299"/>
      <c r="BO50" s="299"/>
      <c r="BP50" s="300"/>
      <c r="BQ50" s="295" t="s">
        <v>178</v>
      </c>
      <c r="BR50" s="296"/>
      <c r="BS50" s="296"/>
      <c r="BT50" s="296"/>
      <c r="BU50" s="296"/>
      <c r="BV50" s="296"/>
      <c r="BW50" s="296"/>
      <c r="BX50" s="296"/>
      <c r="BY50" s="297"/>
    </row>
    <row r="51" spans="2:77" ht="15" customHeight="1">
      <c r="B51" s="298" t="s">
        <v>235</v>
      </c>
      <c r="C51" s="299"/>
      <c r="D51" s="299"/>
      <c r="E51" s="299"/>
      <c r="F51" s="299"/>
      <c r="G51" s="299"/>
      <c r="H51" s="299"/>
      <c r="I51" s="299"/>
      <c r="J51" s="300"/>
      <c r="K51" s="312">
        <v>9922</v>
      </c>
      <c r="L51" s="313"/>
      <c r="M51" s="313"/>
      <c r="N51" s="313"/>
      <c r="O51" s="313"/>
      <c r="P51" s="313"/>
      <c r="Q51" s="314"/>
      <c r="R51" s="304">
        <v>517</v>
      </c>
      <c r="S51" s="305"/>
      <c r="T51" s="305"/>
      <c r="U51" s="305"/>
      <c r="V51" s="305"/>
      <c r="W51" s="305"/>
      <c r="X51" s="306"/>
      <c r="Y51" s="304">
        <v>453</v>
      </c>
      <c r="Z51" s="305"/>
      <c r="AA51" s="305"/>
      <c r="AB51" s="305"/>
      <c r="AC51" s="305"/>
      <c r="AD51" s="305"/>
      <c r="AE51" s="306"/>
      <c r="AF51" s="312">
        <v>10892</v>
      </c>
      <c r="AG51" s="313"/>
      <c r="AH51" s="313"/>
      <c r="AI51" s="313"/>
      <c r="AJ51" s="313"/>
      <c r="AK51" s="313"/>
      <c r="AL51" s="313"/>
      <c r="AM51" s="313"/>
      <c r="AN51" s="315"/>
      <c r="AO51" s="316" t="s">
        <v>179</v>
      </c>
      <c r="AP51" s="302"/>
      <c r="AQ51" s="302"/>
      <c r="AR51" s="302"/>
      <c r="AS51" s="302"/>
      <c r="AT51" s="302"/>
      <c r="AU51" s="303"/>
      <c r="AV51" s="301" t="s">
        <v>180</v>
      </c>
      <c r="AW51" s="302"/>
      <c r="AX51" s="302"/>
      <c r="AY51" s="302"/>
      <c r="AZ51" s="302"/>
      <c r="BA51" s="302"/>
      <c r="BB51" s="303"/>
      <c r="BC51" s="301" t="s">
        <v>181</v>
      </c>
      <c r="BD51" s="302"/>
      <c r="BE51" s="302"/>
      <c r="BF51" s="302"/>
      <c r="BG51" s="302"/>
      <c r="BH51" s="302"/>
      <c r="BI51" s="303"/>
      <c r="BJ51" s="304">
        <v>185.83</v>
      </c>
      <c r="BK51" s="305"/>
      <c r="BL51" s="305"/>
      <c r="BM51" s="305"/>
      <c r="BN51" s="305"/>
      <c r="BO51" s="305"/>
      <c r="BP51" s="306"/>
      <c r="BQ51" s="295" t="s">
        <v>182</v>
      </c>
      <c r="BR51" s="296"/>
      <c r="BS51" s="296"/>
      <c r="BT51" s="296"/>
      <c r="BU51" s="296"/>
      <c r="BV51" s="296"/>
      <c r="BW51" s="296"/>
      <c r="BX51" s="296"/>
      <c r="BY51" s="297"/>
    </row>
    <row r="52" spans="2:77" ht="15" customHeight="1">
      <c r="B52" s="298" t="s">
        <v>502</v>
      </c>
      <c r="C52" s="299"/>
      <c r="D52" s="299"/>
      <c r="E52" s="299"/>
      <c r="F52" s="299"/>
      <c r="G52" s="299"/>
      <c r="H52" s="299"/>
      <c r="I52" s="299"/>
      <c r="J52" s="300"/>
      <c r="K52" s="312">
        <v>10061</v>
      </c>
      <c r="L52" s="302"/>
      <c r="M52" s="302"/>
      <c r="N52" s="302"/>
      <c r="O52" s="302"/>
      <c r="P52" s="302"/>
      <c r="Q52" s="303"/>
      <c r="R52" s="304">
        <v>535</v>
      </c>
      <c r="S52" s="305"/>
      <c r="T52" s="305"/>
      <c r="U52" s="305"/>
      <c r="V52" s="305"/>
      <c r="W52" s="305"/>
      <c r="X52" s="306"/>
      <c r="Y52" s="304">
        <v>497</v>
      </c>
      <c r="Z52" s="305"/>
      <c r="AA52" s="305"/>
      <c r="AB52" s="305"/>
      <c r="AC52" s="305"/>
      <c r="AD52" s="305"/>
      <c r="AE52" s="306"/>
      <c r="AF52" s="312">
        <f>SUM(K52:AE52)</f>
        <v>11093</v>
      </c>
      <c r="AG52" s="305"/>
      <c r="AH52" s="305"/>
      <c r="AI52" s="305"/>
      <c r="AJ52" s="305"/>
      <c r="AK52" s="305"/>
      <c r="AL52" s="305"/>
      <c r="AM52" s="305"/>
      <c r="AN52" s="326"/>
      <c r="AO52" s="316">
        <v>358.15</v>
      </c>
      <c r="AP52" s="302"/>
      <c r="AQ52" s="302"/>
      <c r="AR52" s="302"/>
      <c r="AS52" s="302"/>
      <c r="AT52" s="302"/>
      <c r="AU52" s="303"/>
      <c r="AV52" s="304">
        <v>112.08</v>
      </c>
      <c r="AW52" s="305"/>
      <c r="AX52" s="305"/>
      <c r="AY52" s="305"/>
      <c r="AZ52" s="305"/>
      <c r="BA52" s="305"/>
      <c r="BB52" s="306"/>
      <c r="BC52" s="304">
        <v>109.06</v>
      </c>
      <c r="BD52" s="305"/>
      <c r="BE52" s="305"/>
      <c r="BF52" s="305"/>
      <c r="BG52" s="305"/>
      <c r="BH52" s="305"/>
      <c r="BI52" s="306"/>
      <c r="BJ52" s="304">
        <v>199.54</v>
      </c>
      <c r="BK52" s="305"/>
      <c r="BL52" s="305"/>
      <c r="BM52" s="305"/>
      <c r="BN52" s="305"/>
      <c r="BO52" s="305"/>
      <c r="BP52" s="306"/>
      <c r="BQ52" s="295" t="s">
        <v>508</v>
      </c>
      <c r="BR52" s="296"/>
      <c r="BS52" s="296"/>
      <c r="BT52" s="296"/>
      <c r="BU52" s="296"/>
      <c r="BV52" s="296"/>
      <c r="BW52" s="296"/>
      <c r="BX52" s="296"/>
      <c r="BY52" s="297"/>
    </row>
    <row r="53" spans="2:77" ht="15" customHeight="1">
      <c r="B53" s="298" t="s">
        <v>510</v>
      </c>
      <c r="C53" s="299"/>
      <c r="D53" s="299"/>
      <c r="E53" s="299"/>
      <c r="F53" s="299"/>
      <c r="G53" s="299"/>
      <c r="H53" s="299"/>
      <c r="I53" s="299"/>
      <c r="J53" s="300"/>
      <c r="K53" s="312">
        <v>10019</v>
      </c>
      <c r="L53" s="313"/>
      <c r="M53" s="313"/>
      <c r="N53" s="313"/>
      <c r="O53" s="313"/>
      <c r="P53" s="313"/>
      <c r="Q53" s="314"/>
      <c r="R53" s="304">
        <v>531</v>
      </c>
      <c r="S53" s="305"/>
      <c r="T53" s="305"/>
      <c r="U53" s="305"/>
      <c r="V53" s="305"/>
      <c r="W53" s="305"/>
      <c r="X53" s="306"/>
      <c r="Y53" s="304">
        <v>529</v>
      </c>
      <c r="Z53" s="305"/>
      <c r="AA53" s="305"/>
      <c r="AB53" s="305"/>
      <c r="AC53" s="305"/>
      <c r="AD53" s="305"/>
      <c r="AE53" s="306"/>
      <c r="AF53" s="312">
        <v>11079</v>
      </c>
      <c r="AG53" s="313"/>
      <c r="AH53" s="313"/>
      <c r="AI53" s="313"/>
      <c r="AJ53" s="313"/>
      <c r="AK53" s="313"/>
      <c r="AL53" s="313"/>
      <c r="AM53" s="313"/>
      <c r="AN53" s="315"/>
      <c r="AO53" s="325" t="s">
        <v>511</v>
      </c>
      <c r="AP53" s="296"/>
      <c r="AQ53" s="296"/>
      <c r="AR53" s="296"/>
      <c r="AS53" s="296"/>
      <c r="AT53" s="296"/>
      <c r="AU53" s="297"/>
      <c r="AV53" s="295" t="s">
        <v>512</v>
      </c>
      <c r="AW53" s="296"/>
      <c r="AX53" s="296"/>
      <c r="AY53" s="296"/>
      <c r="AZ53" s="296"/>
      <c r="BA53" s="296"/>
      <c r="BB53" s="297"/>
      <c r="BC53" s="295" t="s">
        <v>513</v>
      </c>
      <c r="BD53" s="296"/>
      <c r="BE53" s="296"/>
      <c r="BF53" s="296"/>
      <c r="BG53" s="296"/>
      <c r="BH53" s="296"/>
      <c r="BI53" s="297"/>
      <c r="BJ53" s="295" t="s">
        <v>514</v>
      </c>
      <c r="BK53" s="296"/>
      <c r="BL53" s="296"/>
      <c r="BM53" s="296"/>
      <c r="BN53" s="296"/>
      <c r="BO53" s="296"/>
      <c r="BP53" s="297"/>
      <c r="BQ53" s="295" t="s">
        <v>515</v>
      </c>
      <c r="BR53" s="296"/>
      <c r="BS53" s="296"/>
      <c r="BT53" s="296"/>
      <c r="BU53" s="296"/>
      <c r="BV53" s="296"/>
      <c r="BW53" s="296"/>
      <c r="BX53" s="296"/>
      <c r="BY53" s="297"/>
    </row>
    <row r="54" spans="2:77" s="1" customFormat="1" ht="15" customHeight="1">
      <c r="B54" s="298" t="s">
        <v>531</v>
      </c>
      <c r="C54" s="299"/>
      <c r="D54" s="299"/>
      <c r="E54" s="299"/>
      <c r="F54" s="299"/>
      <c r="G54" s="299"/>
      <c r="H54" s="299"/>
      <c r="I54" s="299"/>
      <c r="J54" s="300"/>
      <c r="K54" s="312">
        <v>10290</v>
      </c>
      <c r="L54" s="305"/>
      <c r="M54" s="305"/>
      <c r="N54" s="305"/>
      <c r="O54" s="305"/>
      <c r="P54" s="305"/>
      <c r="Q54" s="306"/>
      <c r="R54" s="304">
        <v>555</v>
      </c>
      <c r="S54" s="305"/>
      <c r="T54" s="305"/>
      <c r="U54" s="305"/>
      <c r="V54" s="305"/>
      <c r="W54" s="305"/>
      <c r="X54" s="306"/>
      <c r="Y54" s="304">
        <v>562</v>
      </c>
      <c r="Z54" s="305"/>
      <c r="AA54" s="305"/>
      <c r="AB54" s="305"/>
      <c r="AC54" s="305"/>
      <c r="AD54" s="305"/>
      <c r="AE54" s="306"/>
      <c r="AF54" s="312">
        <f>SUM(K54:AE54)</f>
        <v>11407</v>
      </c>
      <c r="AG54" s="313"/>
      <c r="AH54" s="313"/>
      <c r="AI54" s="313"/>
      <c r="AJ54" s="313"/>
      <c r="AK54" s="313"/>
      <c r="AL54" s="313"/>
      <c r="AM54" s="313"/>
      <c r="AN54" s="315"/>
      <c r="AO54" s="322">
        <v>357</v>
      </c>
      <c r="AP54" s="323"/>
      <c r="AQ54" s="323"/>
      <c r="AR54" s="323"/>
      <c r="AS54" s="323"/>
      <c r="AT54" s="323"/>
      <c r="AU54" s="324"/>
      <c r="AV54" s="322">
        <v>100</v>
      </c>
      <c r="AW54" s="323"/>
      <c r="AX54" s="323"/>
      <c r="AY54" s="323"/>
      <c r="AZ54" s="323"/>
      <c r="BA54" s="323"/>
      <c r="BB54" s="324"/>
      <c r="BC54" s="322">
        <v>106</v>
      </c>
      <c r="BD54" s="323"/>
      <c r="BE54" s="323"/>
      <c r="BF54" s="323"/>
      <c r="BG54" s="323"/>
      <c r="BH54" s="323"/>
      <c r="BI54" s="324"/>
      <c r="BJ54" s="322">
        <v>191</v>
      </c>
      <c r="BK54" s="323"/>
      <c r="BL54" s="323"/>
      <c r="BM54" s="323"/>
      <c r="BN54" s="323"/>
      <c r="BO54" s="323"/>
      <c r="BP54" s="324"/>
      <c r="BQ54" s="318">
        <f>SUM(AO54:BP54)</f>
        <v>754</v>
      </c>
      <c r="BR54" s="318"/>
      <c r="BS54" s="318"/>
      <c r="BT54" s="318"/>
      <c r="BU54" s="318"/>
      <c r="BV54" s="318"/>
      <c r="BW54" s="318"/>
      <c r="BX54" s="318"/>
      <c r="BY54" s="318"/>
    </row>
    <row r="55" spans="2:77" ht="15" customHeight="1">
      <c r="B55" s="2"/>
      <c r="C55" s="2"/>
      <c r="D55" s="2"/>
      <c r="E55" s="2"/>
      <c r="F55" s="2"/>
      <c r="G55" s="2"/>
      <c r="H55" s="2"/>
      <c r="I55" s="2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48" t="s">
        <v>233</v>
      </c>
    </row>
  </sheetData>
  <sheetProtection/>
  <mergeCells count="247">
    <mergeCell ref="BG12:BN12"/>
    <mergeCell ref="BO12:BS12"/>
    <mergeCell ref="BT12:BY12"/>
    <mergeCell ref="B37:K37"/>
    <mergeCell ref="L37:V37"/>
    <mergeCell ref="W37:AG37"/>
    <mergeCell ref="AH37:AR37"/>
    <mergeCell ref="AS37:BC37"/>
    <mergeCell ref="BD37:BN37"/>
    <mergeCell ref="K12:Q12"/>
    <mergeCell ref="R12:Y12"/>
    <mergeCell ref="Z12:AI12"/>
    <mergeCell ref="AJ12:AR12"/>
    <mergeCell ref="AS12:BB12"/>
    <mergeCell ref="BC12:BF12"/>
    <mergeCell ref="K8:Q8"/>
    <mergeCell ref="R8:Y8"/>
    <mergeCell ref="K11:Q11"/>
    <mergeCell ref="BD36:BN36"/>
    <mergeCell ref="BO36:BY36"/>
    <mergeCell ref="B10:J10"/>
    <mergeCell ref="B11:J11"/>
    <mergeCell ref="B8:J8"/>
    <mergeCell ref="Z11:AI11"/>
    <mergeCell ref="K9:Q9"/>
    <mergeCell ref="L36:V36"/>
    <mergeCell ref="BD35:BN35"/>
    <mergeCell ref="BO35:BY35"/>
    <mergeCell ref="B34:K34"/>
    <mergeCell ref="W36:AG36"/>
    <mergeCell ref="AH36:AR36"/>
    <mergeCell ref="AS34:BC34"/>
    <mergeCell ref="L34:V34"/>
    <mergeCell ref="W34:AG34"/>
    <mergeCell ref="AS36:BC36"/>
    <mergeCell ref="B33:K33"/>
    <mergeCell ref="L33:V33"/>
    <mergeCell ref="BD34:BN34"/>
    <mergeCell ref="BO34:BY34"/>
    <mergeCell ref="B35:K35"/>
    <mergeCell ref="L35:V35"/>
    <mergeCell ref="W35:AG35"/>
    <mergeCell ref="AH35:AR35"/>
    <mergeCell ref="B36:K36"/>
    <mergeCell ref="AS35:BC35"/>
    <mergeCell ref="AS33:BC33"/>
    <mergeCell ref="BD33:BN33"/>
    <mergeCell ref="BN28:BS28"/>
    <mergeCell ref="BO33:BY33"/>
    <mergeCell ref="X28:AC28"/>
    <mergeCell ref="AD28:AI28"/>
    <mergeCell ref="AJ28:AO28"/>
    <mergeCell ref="AH34:AR34"/>
    <mergeCell ref="R28:W28"/>
    <mergeCell ref="BH27:BM27"/>
    <mergeCell ref="W33:AG33"/>
    <mergeCell ref="AH33:AR33"/>
    <mergeCell ref="BB28:BG28"/>
    <mergeCell ref="BH28:BM28"/>
    <mergeCell ref="AP28:AU28"/>
    <mergeCell ref="AV28:BA28"/>
    <mergeCell ref="BN26:BS26"/>
    <mergeCell ref="B27:E27"/>
    <mergeCell ref="F27:K27"/>
    <mergeCell ref="L27:Q27"/>
    <mergeCell ref="R27:W27"/>
    <mergeCell ref="BT28:BY28"/>
    <mergeCell ref="BT27:BY27"/>
    <mergeCell ref="B28:E28"/>
    <mergeCell ref="F28:K28"/>
    <mergeCell ref="L28:Q28"/>
    <mergeCell ref="AV27:BA27"/>
    <mergeCell ref="BB27:BG27"/>
    <mergeCell ref="BN27:BS27"/>
    <mergeCell ref="X27:AC27"/>
    <mergeCell ref="AD27:AI27"/>
    <mergeCell ref="AJ27:AO27"/>
    <mergeCell ref="AP27:AU27"/>
    <mergeCell ref="BT26:BY26"/>
    <mergeCell ref="BT24:BY25"/>
    <mergeCell ref="BH24:BM25"/>
    <mergeCell ref="BN24:BS25"/>
    <mergeCell ref="B26:E26"/>
    <mergeCell ref="F26:K26"/>
    <mergeCell ref="L26:Q26"/>
    <mergeCell ref="R26:W26"/>
    <mergeCell ref="X26:AC26"/>
    <mergeCell ref="AD26:AI26"/>
    <mergeCell ref="B24:E25"/>
    <mergeCell ref="F24:K25"/>
    <mergeCell ref="L24:Q25"/>
    <mergeCell ref="R24:W25"/>
    <mergeCell ref="AN19:AV19"/>
    <mergeCell ref="BH26:BM26"/>
    <mergeCell ref="AP26:AU26"/>
    <mergeCell ref="AV26:BA26"/>
    <mergeCell ref="AJ26:AO26"/>
    <mergeCell ref="BB26:BG26"/>
    <mergeCell ref="AW17:BN17"/>
    <mergeCell ref="BO19:BY19"/>
    <mergeCell ref="AN18:AV18"/>
    <mergeCell ref="X24:AC25"/>
    <mergeCell ref="AD24:AI25"/>
    <mergeCell ref="AJ24:AO25"/>
    <mergeCell ref="AP24:AU25"/>
    <mergeCell ref="AW18:BE18"/>
    <mergeCell ref="B9:J9"/>
    <mergeCell ref="B19:L19"/>
    <mergeCell ref="M19:U19"/>
    <mergeCell ref="V19:AD19"/>
    <mergeCell ref="AE19:AM19"/>
    <mergeCell ref="M18:U18"/>
    <mergeCell ref="V18:AD18"/>
    <mergeCell ref="AE18:AM18"/>
    <mergeCell ref="R9:Y9"/>
    <mergeCell ref="B12:J12"/>
    <mergeCell ref="BO37:BY37"/>
    <mergeCell ref="BO17:BY18"/>
    <mergeCell ref="BF18:BN18"/>
    <mergeCell ref="B17:L18"/>
    <mergeCell ref="M17:AD17"/>
    <mergeCell ref="AE17:AV17"/>
    <mergeCell ref="AW19:BE19"/>
    <mergeCell ref="AV24:BA25"/>
    <mergeCell ref="BB24:BG25"/>
    <mergeCell ref="BF19:BN19"/>
    <mergeCell ref="K5:Y6"/>
    <mergeCell ref="Z5:AI7"/>
    <mergeCell ref="AJ7:AR7"/>
    <mergeCell ref="B5:J7"/>
    <mergeCell ref="AJ6:BB6"/>
    <mergeCell ref="AJ5:BY5"/>
    <mergeCell ref="K7:Q7"/>
    <mergeCell ref="R7:Y7"/>
    <mergeCell ref="BO7:BS7"/>
    <mergeCell ref="BT7:BY7"/>
    <mergeCell ref="AS11:BB11"/>
    <mergeCell ref="BC11:BF11"/>
    <mergeCell ref="BG11:BN11"/>
    <mergeCell ref="AJ11:AR11"/>
    <mergeCell ref="BC7:BF7"/>
    <mergeCell ref="BG8:BN8"/>
    <mergeCell ref="BO11:BS11"/>
    <mergeCell ref="BT11:BY11"/>
    <mergeCell ref="BT10:BY10"/>
    <mergeCell ref="R11:Y11"/>
    <mergeCell ref="AS7:BB7"/>
    <mergeCell ref="BT8:BY8"/>
    <mergeCell ref="BG7:BN7"/>
    <mergeCell ref="AS8:BB8"/>
    <mergeCell ref="BC8:BF8"/>
    <mergeCell ref="BG9:BN9"/>
    <mergeCell ref="BO9:BS9"/>
    <mergeCell ref="BG10:BN10"/>
    <mergeCell ref="BO10:BS10"/>
    <mergeCell ref="BC6:BN6"/>
    <mergeCell ref="BO6:BY6"/>
    <mergeCell ref="BT9:BY9"/>
    <mergeCell ref="Z8:AI8"/>
    <mergeCell ref="AJ8:AR8"/>
    <mergeCell ref="BO8:BS8"/>
    <mergeCell ref="Z9:AI9"/>
    <mergeCell ref="AJ9:AR9"/>
    <mergeCell ref="AS9:BB9"/>
    <mergeCell ref="BC9:BF9"/>
    <mergeCell ref="K10:Q10"/>
    <mergeCell ref="R10:Y10"/>
    <mergeCell ref="Z10:AI10"/>
    <mergeCell ref="AJ10:AR10"/>
    <mergeCell ref="AS10:BB10"/>
    <mergeCell ref="BC10:BF10"/>
    <mergeCell ref="BQ49:BY49"/>
    <mergeCell ref="R52:X52"/>
    <mergeCell ref="Y52:AE52"/>
    <mergeCell ref="R49:X49"/>
    <mergeCell ref="BF44:BO44"/>
    <mergeCell ref="BP44:BY44"/>
    <mergeCell ref="K44:S44"/>
    <mergeCell ref="T44:AB44"/>
    <mergeCell ref="K50:Q50"/>
    <mergeCell ref="R50:X50"/>
    <mergeCell ref="AV54:BB54"/>
    <mergeCell ref="BC54:BI54"/>
    <mergeCell ref="BJ54:BP54"/>
    <mergeCell ref="AL44:AU44"/>
    <mergeCell ref="AF53:AN53"/>
    <mergeCell ref="AO53:AU53"/>
    <mergeCell ref="AC44:AK44"/>
    <mergeCell ref="AF54:AN54"/>
    <mergeCell ref="AO54:AU54"/>
    <mergeCell ref="AF52:AN52"/>
    <mergeCell ref="BF42:BO43"/>
    <mergeCell ref="BP42:BY43"/>
    <mergeCell ref="BQ53:BY53"/>
    <mergeCell ref="BJ53:BP53"/>
    <mergeCell ref="AV44:BE44"/>
    <mergeCell ref="BQ54:BY54"/>
    <mergeCell ref="BQ52:BY52"/>
    <mergeCell ref="AV42:BE43"/>
    <mergeCell ref="BJ49:BP49"/>
    <mergeCell ref="AV52:BB52"/>
    <mergeCell ref="B54:J54"/>
    <mergeCell ref="K54:Q54"/>
    <mergeCell ref="AC42:AK43"/>
    <mergeCell ref="B49:J49"/>
    <mergeCell ref="K49:Q49"/>
    <mergeCell ref="R54:X54"/>
    <mergeCell ref="Y54:AE54"/>
    <mergeCell ref="B53:J53"/>
    <mergeCell ref="B52:J52"/>
    <mergeCell ref="B44:J44"/>
    <mergeCell ref="AL42:AU43"/>
    <mergeCell ref="B51:J51"/>
    <mergeCell ref="K51:Q51"/>
    <mergeCell ref="B42:J43"/>
    <mergeCell ref="K42:S43"/>
    <mergeCell ref="R51:X51"/>
    <mergeCell ref="AF50:AN50"/>
    <mergeCell ref="AO50:AU50"/>
    <mergeCell ref="T42:AB43"/>
    <mergeCell ref="B50:J50"/>
    <mergeCell ref="K52:Q52"/>
    <mergeCell ref="K53:Q53"/>
    <mergeCell ref="R53:X53"/>
    <mergeCell ref="Y53:AE53"/>
    <mergeCell ref="BQ50:BY50"/>
    <mergeCell ref="BJ51:BP51"/>
    <mergeCell ref="AF51:AN51"/>
    <mergeCell ref="AO51:AU51"/>
    <mergeCell ref="AV51:BB51"/>
    <mergeCell ref="AO52:AU52"/>
    <mergeCell ref="Y49:AE49"/>
    <mergeCell ref="AV49:BB49"/>
    <mergeCell ref="Y51:AE51"/>
    <mergeCell ref="BC49:BI49"/>
    <mergeCell ref="AF49:AN49"/>
    <mergeCell ref="AO49:AU49"/>
    <mergeCell ref="Y50:AE50"/>
    <mergeCell ref="AV50:BB50"/>
    <mergeCell ref="BQ51:BY51"/>
    <mergeCell ref="BJ50:BP50"/>
    <mergeCell ref="BC50:BI50"/>
    <mergeCell ref="AV53:BB53"/>
    <mergeCell ref="BC53:BI53"/>
    <mergeCell ref="BC51:BI51"/>
    <mergeCell ref="BJ52:BP52"/>
    <mergeCell ref="BC52:BI52"/>
  </mergeCells>
  <printOptions/>
  <pageMargins left="0.6692913385826772" right="0.7874015748031497" top="0.7086614173228347" bottom="0.3937007874015748" header="0.5118110236220472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武雄市役所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master</cp:lastModifiedBy>
  <cp:lastPrinted>2014-02-06T09:41:27Z</cp:lastPrinted>
  <dcterms:created xsi:type="dcterms:W3CDTF">2009-03-10T01:26:21Z</dcterms:created>
  <dcterms:modified xsi:type="dcterms:W3CDTF">2014-02-06T09:41:36Z</dcterms:modified>
  <cp:category/>
  <cp:version/>
  <cp:contentType/>
  <cp:contentStatus/>
</cp:coreProperties>
</file>