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mc:Choice Requires="x15">
      <x15ac:absPath xmlns:x15ac="http://schemas.microsoft.com/office/spreadsheetml/2010/11/ac" url="C:\Users\0211500\TMP\Content.Outlook\HL2DHGSV\"/>
    </mc:Choice>
  </mc:AlternateContent>
  <xr:revisionPtr revIDLastSave="0" documentId="13_ncr:1_{34E18DEC-92C2-4ACE-9F2E-1F93D0F1CEB1}" xr6:coauthVersionLast="47" xr6:coauthVersionMax="47" xr10:uidLastSave="{00000000-0000-0000-0000-000000000000}"/>
  <workbookProtection workbookAlgorithmName="SHA-512" workbookHashValue="qBKuAxf2QbDoDMhrsUSwc80zQW5ozyw9Lj6JQcr8SBbRit/gCo6ZK17Q2qJQW0S9fxpzydc5FZIFA9I9TJK1oA==" workbookSaltValue="K10C5sjHkeIbEQpFsOPXMw==" workbookSpinCount="100000" lockStructure="1"/>
  <bookViews>
    <workbookView xWindow="-108" yWindow="-108" windowWidth="30936" windowHeight="1677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<sst xmlns="http://schemas.openxmlformats.org/spreadsheetml/2006/main" count="18967" uniqueCount="11112">
  <si>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</si>
  <si>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</si>
  <si>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</si>
  <si>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</si>
  <si>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</si>
  <si>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</si>
  <si>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</si>
  <si>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</si>
  <si>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</si>
  <si>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</si>
  <si>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</si>
  <si>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</si>
  <si>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</si>
  <si>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</si>
  <si>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</si>
  <si>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</si>
  <si>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</si>
  <si>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</si>
  <si>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</si>
  <si>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</si>
  <si>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</si>
  <si>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</si>
  <si>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</si>
  <si>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</si>
  <si>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</si>
  <si>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</si>
  <si>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</si>
  <si>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</si>
  <si>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</si>
  <si>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</si>
  <si>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</si>
  <si>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</si>
  <si>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</si>
  <si>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</si>
  <si>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</si>
  <si>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</si>
  <si>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</si>
  <si>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</si>
  <si>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</si>
  <si>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</si>
  <si>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</si>
  <si>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</si>
  <si>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</si>
  <si>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</si>
  <si>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</si>
  <si>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</si>
  <si>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</si>
  <si>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</si>
  <si>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</si>
  <si>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</si>
  <si>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</si>
  <si>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</si>
  <si>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</si>
  <si>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</si>
  <si>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</si>
  <si>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</si>
  <si>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</si>
  <si>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</si>
  <si>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</si>
  <si>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</si>
  <si>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</si>
  <si>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</si>
  <si>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</si>
  <si>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</si>
  <si>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</si>
  <si>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</si>
  <si>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</si>
  <si>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</si>
  <si>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</si>
  <si>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</si>
  <si>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</si>
  <si>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</si>
  <si>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</si>
  <si>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</si>
  <si>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</si>
  <si>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</si>
  <si>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</si>
  <si>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</si>
  <si>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</si>
  <si>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</si>
  <si>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</si>
  <si>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</si>
  <si>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</si>
  <si>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</si>
  <si>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</si>
  <si>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</si>
  <si>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</si>
  <si>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</si>
  <si>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</si>
  <si>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</si>
  <si>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</si>
  <si>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</si>
  <si>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</si>
  <si>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</si>
  <si>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</si>
  <si>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</si>
  <si>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</si>
  <si>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</si>
  <si>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</si>
  <si>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</si>
  <si>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</si>
  <si>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</si>
  <si>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</si>
  <si>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</si>
  <si>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</si>
  <si>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</si>
  <si>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</si>
  <si>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</si>
  <si>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</si>
  <si>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</si>
  <si>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</si>
  <si>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</si>
  <si>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</si>
  <si>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</si>
  <si>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</si>
  <si>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</si>
  <si>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</si>
  <si>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</si>
  <si>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</si>
  <si>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</si>
  <si>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</si>
  <si>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</si>
  <si>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</si>
  <si>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</si>
  <si>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</si>
  <si>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</si>
  <si>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</si>
  <si>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</si>
  <si>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</si>
  <si>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</si>
  <si>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</si>
  <si>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</si>
  <si>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</si>
  <si>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</si>
  <si>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</si>
  <si>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</si>
  <si>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</si>
  <si>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</si>
  <si>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</si>
  <si>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</si>
  <si>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</si>
  <si>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</si>
  <si>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</si>
  <si>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</si>
  <si>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</si>
  <si>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</si>
  <si>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</si>
  <si>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</si>
  <si>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</si>
  <si>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</si>
  <si>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</si>
  <si>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</si>
  <si>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</si>
  <si>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</si>
  <si>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</si>
  <si>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</si>
  <si>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</si>
  <si>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</si>
  <si>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</si>
  <si>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</si>
  <si>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</si>
  <si>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</si>
  <si>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</si>
  <si>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</si>
  <si>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</si>
  <si>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</si>
  <si>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</si>
  <si>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</si>
  <si>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</si>
  <si>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</si>
  <si>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</si>
  <si>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</si>
  <si>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</si>
  <si>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</si>
  <si>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</si>
  <si>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</si>
  <si>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</si>
  <si>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</si>
  <si>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</si>
  <si>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</si>
  <si>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</si>
  <si>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</si>
  <si>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</si>
  <si>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</si>
  <si>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</si>
  <si>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</si>
  <si>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</si>
  <si>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</si>
  <si>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</si>
  <si>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</si>
  <si>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</si>
  <si>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</si>
  <si>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</si>
  <si>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</si>
  <si>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</si>
  <si>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</si>
  <si>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</si>
  <si>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</si>
  <si>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</si>
  <si>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</si>
  <si>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</si>
  <si>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</si>
  <si>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</si>
  <si>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</si>
  <si>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</si>
  <si>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</si>
  <si>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</si>
  <si>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</si>
  <si>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</si>
  <si>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</si>
  <si>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</si>
  <si>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</si>
  <si>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</si>
  <si>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</si>
  <si>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</si>
  <si>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</si>
  <si>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</si>
  <si>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</si>
  <si>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</si>
  <si>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</si>
  <si>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</si>
  <si>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</si>
  <si>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</si>
  <si>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</si>
  <si>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</si>
  <si>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</si>
  <si>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</si>
  <si>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</si>
  <si>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</si>
  <si>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</si>
  <si>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</si>
  <si>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</si>
  <si>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</si>
  <si>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</si>
  <si>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</si>
  <si>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</si>
  <si>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</si>
  <si>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</si>
  <si>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</si>
  <si>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</si>
  <si>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</si>
  <si>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</si>
  <si>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</si>
  <si>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</si>
  <si>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</si>
  <si>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</si>
  <si>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</si>
  <si>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</si>
  <si>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</si>
  <si>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</si>
  <si>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</si>
  <si>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</si>
  <si>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</si>
  <si>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</si>
  <si>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</si>
  <si>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</si>
  <si>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</si>
  <si>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</si>
  <si>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</si>
  <si>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</si>
  <si>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</si>
  <si>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</si>
  <si>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</si>
  <si>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</si>
  <si>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</si>
  <si>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</si>
  <si>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</si>
  <si>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</si>
  <si>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</si>
  <si>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</si>
  <si>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</si>
  <si>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</si>
  <si>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</si>
  <si>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</si>
  <si>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</si>
  <si>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</si>
  <si>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</si>
  <si>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</si>
  <si>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</si>
  <si>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</si>
  <si>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</si>
  <si>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</si>
  <si>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</si>
  <si>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</si>
  <si>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</si>
  <si>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</si>
  <si>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</si>
  <si>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</si>
  <si>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</si>
  <si>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</si>
  <si>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</si>
  <si>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</si>
  <si>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</si>
  <si>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</si>
  <si>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</si>
  <si>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</si>
  <si>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</si>
  <si>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</si>
  <si>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</si>
  <si>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</si>
  <si>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</si>
  <si>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</si>
  <si>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</si>
  <si>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</si>
  <si>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</si>
  <si>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</si>
  <si>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</si>
  <si>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</si>
  <si>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</si>
  <si>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</si>
  <si>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</si>
  <si>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</si>
  <si>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</si>
  <si>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</si>
  <si>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</si>
  <si>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</si>
  <si>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</si>
  <si>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</si>
  <si>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</si>
  <si>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</si>
  <si>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</si>
  <si>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</si>
  <si>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</si>
  <si>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</si>
  <si>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</si>
  <si>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</si>
  <si>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</si>
  <si>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</si>
  <si>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</si>
  <si>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</si>
  <si>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</si>
  <si>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</si>
  <si>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</si>
  <si>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</si>
  <si>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</si>
  <si>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</si>
  <si>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</si>
  <si>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</si>
  <si>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</si>
  <si>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</si>
  <si>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</si>
  <si>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</si>
  <si>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</si>
  <si>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</si>
  <si>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</si>
  <si>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</si>
  <si>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</si>
  <si>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</si>
  <si>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</si>
  <si>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</si>
  <si>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</si>
  <si>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</si>
  <si>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</si>
  <si>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</si>
  <si>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</si>
  <si>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</si>
  <si>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</si>
  <si>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</si>
  <si>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</si>
  <si>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</si>
  <si>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</si>
  <si>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</si>
  <si>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</si>
  <si>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</si>
  <si>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</si>
  <si>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</si>
  <si>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</si>
  <si>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</si>
  <si>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</si>
  <si>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</si>
  <si>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</si>
  <si>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</si>
  <si>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</si>
  <si>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</si>
  <si>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</si>
  <si>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</si>
  <si>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</si>
  <si>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</si>
  <si>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</si>
  <si>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</si>
  <si>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</si>
  <si>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</si>
  <si>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</si>
  <si>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</si>
  <si>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</si>
  <si>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</si>
  <si>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</si>
  <si>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</si>
  <si>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</si>
  <si>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</si>
  <si>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</si>
  <si>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</si>
  <si>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</si>
  <si>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</si>
  <si>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</si>
  <si>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</si>
  <si>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</si>
  <si>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</si>
  <si>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</si>
  <si>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</si>
  <si>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</si>
  <si>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</si>
  <si>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</si>
  <si>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</si>
  <si>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</si>
  <si>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</si>
  <si>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</si>
  <si>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</si>
  <si>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</si>
  <si>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</si>
  <si>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</si>
  <si>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</si>
  <si>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</si>
  <si>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</si>
  <si>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</si>
  <si>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</si>
  <si>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</si>
  <si>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</si>
  <si>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</si>
  <si>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</si>
  <si>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</si>
  <si>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</si>
  <si>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</si>
  <si>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</si>
  <si>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</si>
  <si>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</si>
  <si>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</si>
  <si>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</si>
  <si>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</si>
  <si>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</si>
  <si>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</si>
  <si>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</si>
  <si>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</si>
  <si>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</si>
  <si>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</si>
  <si>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</si>
  <si>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</si>
  <si>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</si>
  <si>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</si>
  <si>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</si>
  <si>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</si>
  <si>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</si>
  <si>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</si>
  <si>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</si>
  <si>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</si>
  <si>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</si>
  <si>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</si>
  <si>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</si>
  <si>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</si>
  <si>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</si>
  <si>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</si>
  <si>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</si>
  <si>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</si>
  <si>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</si>
  <si>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</si>
  <si>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</si>
  <si>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</si>
  <si>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</si>
  <si>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</si>
  <si>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</si>
  <si>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</si>
  <si>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</si>
  <si>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</si>
  <si>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</si>
  <si>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</si>
  <si>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</si>
  <si>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</si>
  <si>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</si>
  <si>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</si>
  <si>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</si>
  <si>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</si>
  <si>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</si>
  <si>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</si>
  <si>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</si>
  <si>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</si>
  <si>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</si>
  <si>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</si>
  <si>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</si>
  <si>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</si>
  <si>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</si>
  <si>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</si>
  <si>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</si>
  <si>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</si>
  <si>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</si>
  <si>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</si>
  <si>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</si>
  <si>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</si>
  <si>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</si>
  <si>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</si>
  <si>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</si>
  <si>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</si>
  <si>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</si>
  <si>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</si>
  <si>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</si>
  <si>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</si>
  <si>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</si>
  <si>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</si>
  <si>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</si>
  <si>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</si>
  <si>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</si>
  <si>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</si>
  <si>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</si>
  <si>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</si>
  <si>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</si>
  <si>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</si>
  <si>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</si>
  <si>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</si>
  <si>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</si>
  <si>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</si>
  <si>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</si>
  <si>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</si>
  <si>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</si>
  <si>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</si>
  <si>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</si>
  <si>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</si>
  <si>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</si>
  <si>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</si>
  <si>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</si>
  <si>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</si>
  <si>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</si>
  <si>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</si>
  <si>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</si>
  <si>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</si>
  <si>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</si>
  <si>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</si>
  <si>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</si>
  <si>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</si>
  <si>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</si>
  <si>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</si>
  <si>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</si>
  <si>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</si>
  <si>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</si>
  <si>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</si>
  <si>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</si>
  <si>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</si>
  <si>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</si>
  <si>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</si>
  <si>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</si>
  <si>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</si>
  <si>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</si>
  <si>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</si>
  <si>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</si>
  <si>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</si>
  <si>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</si>
  <si>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</si>
  <si>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</si>
  <si>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</si>
  <si>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</si>
  <si>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</si>
  <si>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</si>
  <si>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</si>
  <si>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</si>
  <si>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</si>
  <si>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</si>
  <si>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</si>
  <si>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</si>
  <si>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</si>
  <si>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</si>
  <si>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</si>
  <si>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</si>
  <si>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</si>
  <si>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</si>
  <si>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</si>
  <si>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</si>
  <si>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</si>
  <si>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</si>
  <si>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</si>
  <si>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</si>
  <si>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</si>
  <si>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</si>
  <si>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</si>
  <si>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</si>
  <si>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</si>
  <si>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</si>
  <si>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</si>
  <si>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</si>
  <si>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</si>
  <si>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</si>
  <si>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</si>
  <si>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</si>
  <si>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</si>
  <si>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</si>
  <si>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</si>
  <si>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</si>
  <si>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</si>
  <si>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</si>
  <si>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</si>
  <si>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</si>
  <si>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</si>
  <si>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</si>
  <si>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</si>
  <si>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</si>
  <si>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</si>
  <si>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</si>
  <si>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</si>
  <si>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</si>
  <si>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</si>
  <si>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</si>
  <si>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</si>
  <si>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</si>
  <si>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</si>
  <si>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</si>
  <si>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</si>
  <si>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</si>
  <si>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</si>
  <si>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</si>
  <si>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</si>
  <si>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</si>
  <si>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</si>
  <si>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</si>
  <si>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</si>
  <si>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</si>
  <si>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</si>
  <si>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</si>
  <si>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</si>
  <si>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</si>
  <si>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</si>
  <si>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</si>
  <si>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</si>
  <si>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</si>
  <si>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</si>
  <si>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</si>
  <si>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</si>
  <si>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</si>
  <si>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</si>
  <si>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</si>
  <si>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</si>
  <si>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</si>
  <si>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</si>
  <si>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</si>
  <si>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</si>
  <si>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</si>
  <si>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</si>
  <si>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</si>
  <si>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</si>
  <si>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</si>
  <si>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</si>
  <si>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</si>
  <si>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</si>
  <si>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</si>
  <si>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</si>
  <si>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</si>
  <si>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</si>
  <si>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</si>
  <si>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</si>
  <si>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</si>
  <si>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</si>
  <si>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</si>
  <si>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</si>
  <si>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</si>
  <si>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</si>
  <si>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</si>
  <si>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</si>
  <si>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</si>
  <si>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</si>
  <si>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</si>
  <si>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</si>
  <si>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</si>
  <si>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</si>
  <si>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</si>
  <si>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</si>
  <si>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</si>
  <si>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</si>
  <si>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</si>
  <si>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</si>
  <si>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</si>
  <si>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</si>
  <si>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</si>
  <si>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</si>
  <si>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</si>
  <si>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</si>
  <si>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</si>
  <si>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</si>
  <si>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</si>
  <si>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</si>
  <si>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</si>
  <si>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</si>
  <si>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</si>
  <si>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</si>
  <si>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</si>
  <si>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</si>
  <si>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</si>
  <si>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</si>
  <si>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</si>
  <si>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</si>
  <si>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</si>
  <si>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</si>
  <si>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</si>
  <si>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</si>
  <si>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</si>
  <si>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</si>
  <si>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</si>
  <si>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</si>
  <si>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</si>
  <si>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</si>
  <si>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</si>
  <si>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</si>
  <si>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</si>
  <si>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</si>
  <si>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</si>
  <si>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</si>
  <si>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</si>
  <si>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</si>
  <si>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</si>
  <si>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</si>
  <si>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</si>
  <si>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</si>
  <si>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</si>
  <si>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</si>
  <si>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</si>
  <si>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</si>
  <si>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</si>
  <si>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</si>
  <si>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</si>
  <si>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</si>
  <si>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</si>
  <si>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</si>
  <si>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</si>
  <si>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</si>
  <si>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</si>
  <si>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</si>
  <si>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</si>
  <si>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</si>
  <si>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</si>
  <si>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</si>
  <si>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</si>
  <si>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</si>
  <si>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</si>
  <si>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</si>
  <si>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</si>
  <si>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</si>
  <si>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</si>
  <si>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</si>
  <si>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</si>
  <si>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</si>
  <si>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</si>
  <si>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</si>
  <si>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</si>
  <si>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</si>
  <si>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</si>
  <si>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</si>
  <si>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</si>
  <si>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</si>
  <si>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</si>
  <si>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</si>
  <si>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</si>
  <si>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</si>
  <si>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</si>
  <si>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</si>
  <si>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</si>
  <si>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</si>
  <si>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</si>
  <si>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</si>
  <si>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</si>
  <si>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</si>
  <si>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</si>
  <si>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</si>
  <si>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</si>
  <si>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</si>
  <si>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</si>
  <si>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</si>
  <si>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</si>
  <si>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</si>
  <si>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</si>
  <si>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</si>
  <si>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</si>
  <si>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</si>
  <si>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</si>
  <si>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</si>
  <si>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</si>
  <si>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</si>
  <si>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</si>
  <si>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</si>
  <si>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</si>
  <si>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</si>
  <si>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</si>
  <si>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</si>
  <si>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</si>
  <si>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</si>
  <si>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</si>
  <si>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</si>
  <si>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</si>
  <si>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</si>
  <si>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</si>
  <si>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</si>
  <si>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</si>
  <si>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</si>
  <si>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</si>
  <si>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</si>
  <si>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</si>
  <si>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</si>
  <si>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</si>
  <si>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</si>
  <si>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</si>
  <si>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</si>
  <si>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</si>
  <si>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</si>
  <si>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</si>
  <si>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</si>
  <si>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</si>
  <si>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</si>
  <si>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</si>
  <si>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</si>
  <si>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</si>
  <si>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</si>
  <si>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</si>
  <si>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</si>
  <si>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</si>
  <si>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</si>
  <si>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</si>
  <si>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</si>
  <si>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</si>
  <si>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</si>
  <si>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</si>
  <si>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</si>
  <si>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</si>
  <si>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</si>
  <si>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</si>
  <si>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</si>
  <si>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</si>
  <si>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</si>
  <si>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</si>
  <si>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</si>
  <si>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</si>
  <si>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</si>
  <si>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</si>
  <si>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</si>
  <si>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</si>
  <si>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</si>
  <si>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</si>
  <si>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</si>
  <si>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</si>
  <si>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</si>
  <si>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</si>
  <si>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</si>
  <si>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</si>
  <si>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</si>
  <si>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</si>
  <si>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</si>
  <si>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</si>
  <si>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</si>
  <si>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</si>
  <si>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</si>
  <si>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</si>
  <si>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</si>
  <si>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</si>
  <si>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</si>
  <si>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</si>
  <si>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</si>
  <si>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</si>
  <si>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</si>
  <si>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</si>
  <si>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</si>
  <si>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</si>
  <si>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</si>
  <si>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</si>
  <si>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</si>
  <si>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</si>
  <si>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</si>
  <si>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</si>
  <si>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</si>
  <si>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</si>
  <si>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</si>
  <si>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</si>
  <si>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</si>
  <si>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</si>
  <si>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</si>
  <si>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</si>
  <si>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</si>
  <si>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</si>
  <si>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</si>
  <si>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</si>
  <si>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</si>
  <si>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</si>
  <si>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</si>
  <si>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</si>
  <si>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</si>
  <si>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</si>
  <si>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</si>
  <si>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</si>
  <si>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</si>
  <si>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</si>
  <si>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</si>
  <si>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</si>
  <si>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</si>
  <si>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</si>
  <si>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</si>
  <si>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</si>
  <si>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</si>
  <si>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</si>
  <si>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</si>
  <si>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</si>
  <si>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</si>
  <si>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</si>
  <si>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</si>
  <si>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</si>
  <si>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</si>
  <si>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</si>
  <si>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</si>
  <si>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</si>
  <si>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</si>
  <si>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</si>
  <si>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</si>
  <si>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</si>
  <si>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</si>
  <si>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</si>
  <si>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</si>
  <si>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</si>
  <si>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</si>
  <si>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</si>
  <si>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</si>
  <si>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</si>
  <si>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</si>
  <si>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</si>
  <si>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</si>
  <si>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</si>
  <si>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</si>
  <si>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</si>
  <si>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</si>
  <si>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</si>
  <si>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</si>
  <si>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</si>
  <si>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</si>
  <si>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</si>
  <si>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</si>
  <si>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</si>
  <si>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</si>
  <si>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</si>
  <si>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</si>
  <si>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</si>
  <si>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</si>
  <si>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</si>
  <si>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</si>
  <si>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</si>
  <si>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</si>
  <si>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</si>
  <si>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</si>
  <si>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</si>
  <si>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</si>
  <si>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</si>
  <si>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</si>
  <si>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</si>
  <si>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</si>
  <si>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</si>
  <si>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</si>
  <si>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</si>
  <si>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</si>
  <si>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</si>
  <si>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</si>
  <si>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</si>
  <si>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</si>
  <si>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</si>
  <si>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</si>
  <si>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</si>
  <si>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</si>
  <si>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</si>
  <si>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</si>
  <si>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</si>
  <si>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</si>
  <si>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</si>
  <si>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</si>
  <si>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</si>
  <si>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</si>
  <si>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</si>
  <si>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</si>
  <si>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</si>
  <si>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</si>
  <si>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</si>
  <si>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</si>
  <si>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</si>
  <si>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</si>
  <si>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</si>
  <si>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</si>
  <si>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</si>
  <si>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</si>
  <si>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</si>
  <si>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</si>
  <si>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</si>
  <si>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</si>
  <si>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</si>
  <si>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</si>
  <si>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</si>
  <si>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</si>
  <si>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</si>
  <si>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</si>
  <si>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</si>
  <si>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</si>
  <si>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</si>
  <si>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</si>
  <si>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</si>
  <si>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</si>
  <si>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</si>
  <si>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</si>
  <si>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</si>
  <si>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</si>
  <si>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</si>
  <si>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</si>
  <si>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</si>
  <si>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</si>
  <si>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</si>
  <si>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</si>
  <si>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</si>
  <si>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</si>
  <si>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</si>
  <si>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</si>
  <si>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</si>
  <si>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</si>
  <si>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</si>
  <si>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</si>
  <si>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</si>
  <si>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</si>
  <si>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</si>
  <si>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</si>
  <si>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</si>
  <si>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</si>
  <si>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</si>
  <si>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</si>
  <si>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</si>
  <si>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</si>
  <si>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</si>
  <si>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</si>
  <si>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</si>
  <si>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</si>
  <si>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</si>
  <si>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</si>
  <si>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</si>
  <si>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</si>
  <si>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</si>
  <si>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</si>
  <si>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</si>
  <si>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</si>
  <si>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</si>
  <si>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</si>
  <si>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</si>
  <si>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</si>
  <si>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</si>
  <si>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</si>
  <si>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</si>
  <si>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</si>
  <si>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</si>
  <si>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</si>
  <si>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</si>
  <si>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</si>
  <si>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</si>
  <si>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</si>
  <si>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</si>
  <si>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</si>
  <si>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</si>
  <si>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</si>
  <si>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</si>
  <si>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</si>
  <si>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</si>
  <si>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</si>
  <si>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</si>
  <si>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</si>
  <si>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</si>
  <si>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</si>
  <si>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</si>
  <si>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</si>
  <si>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</si>
  <si>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</si>
  <si>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</si>
  <si>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</si>
  <si>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</si>
  <si>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</si>
  <si>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</si>
  <si>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</si>
  <si>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</si>
  <si>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</si>
  <si>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</si>
  <si>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</si>
  <si>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</si>
  <si>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</si>
  <si>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</si>
  <si>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</si>
  <si>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</si>
  <si>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</si>
  <si>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</si>
  <si>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</si>
  <si>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</si>
  <si>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</si>
  <si>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</si>
  <si>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</si>
  <si>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</si>
  <si>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</si>
  <si>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</si>
  <si>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</si>
  <si>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</si>
  <si>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</si>
  <si>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</si>
  <si>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</si>
  <si>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</si>
  <si>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</si>
  <si>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</si>
  <si>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</si>
  <si>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</si>
  <si>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</si>
  <si>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</si>
  <si>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</si>
  <si>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</si>
  <si>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</si>
  <si>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</si>
  <si>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</si>
  <si>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</si>
  <si>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</si>
  <si>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</si>
  <si>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</si>
  <si>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</si>
  <si>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</si>
  <si>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</si>
  <si>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</si>
  <si>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</si>
  <si>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</si>
  <si>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</si>
  <si>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</si>
  <si>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</si>
  <si>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</si>
  <si>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</si>
  <si>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</si>
  <si>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</si>
  <si>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</si>
  <si>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</si>
  <si>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</si>
  <si>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</si>
  <si>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</si>
  <si>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</si>
  <si>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</si>
  <si>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</si>
  <si>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</si>
  <si>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</si>
  <si>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</si>
  <si>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</si>
  <si>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</si>
  <si>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</si>
  <si>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</si>
  <si>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</si>
  <si>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</si>
  <si>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</si>
  <si>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</si>
  <si>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</si>
  <si>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</si>
  <si>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</si>
  <si>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</si>
  <si>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</si>
  <si>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</si>
  <si>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</si>
  <si>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</si>
  <si>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</si>
  <si>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</si>
  <si>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</si>
  <si>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</si>
  <si>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</si>
  <si>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</si>
  <si>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</si>
  <si>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</si>
  <si>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</si>
  <si>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</si>
  <si>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</si>
  <si>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</si>
  <si>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</si>
  <si>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</si>
  <si>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</si>
  <si>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</si>
  <si>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</si>
  <si>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</si>
  <si>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</si>
  <si>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</si>
  <si>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</si>
  <si>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</si>
  <si>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</si>
  <si>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</si>
  <si>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</si>
  <si>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</si>
  <si>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</si>
  <si>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</si>
  <si>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</si>
  <si>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</si>
  <si>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</si>
  <si>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</si>
  <si>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</si>
  <si>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</si>
  <si>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</si>
  <si>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</si>
  <si>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</si>
  <si>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</si>
  <si>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</si>
  <si>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</si>
  <si>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</si>
  <si>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</si>
  <si>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</si>
  <si>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</si>
  <si>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</si>
  <si>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</si>
  <si>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</si>
  <si>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</si>
  <si>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</si>
  <si>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</si>
  <si>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</si>
  <si>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</si>
  <si>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</si>
  <si>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</si>
  <si>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</si>
  <si>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</si>
  <si>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</si>
  <si>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</si>
  <si>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</si>
  <si>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</si>
  <si>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</si>
  <si>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</si>
  <si>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</si>
  <si>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</si>
  <si>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</si>
  <si>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</si>
  <si>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</si>
  <si>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</si>
  <si>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</si>
  <si>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</si>
  <si>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</si>
  <si>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</si>
  <si>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</si>
  <si>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</si>
  <si>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</si>
  <si>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</si>
  <si>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</si>
  <si>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</si>
  <si>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</si>
  <si>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</si>
  <si>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</si>
  <si>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</si>
  <si>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</si>
  <si>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</si>
  <si>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</si>
  <si>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</si>
  <si>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</si>
  <si>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</si>
  <si>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</si>
  <si>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</si>
  <si>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</si>
  <si>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</si>
  <si>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</si>
  <si>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</si>
  <si>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</si>
  <si>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</si>
  <si>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</si>
  <si>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</si>
  <si>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</si>
  <si>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</si>
  <si>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</si>
  <si>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</si>
  <si>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</si>
  <si>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</si>
  <si>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</si>
  <si>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</si>
  <si>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</si>
  <si>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</si>
  <si>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</si>
  <si>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</si>
  <si>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</si>
  <si>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</si>
  <si>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</si>
  <si>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</si>
  <si>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</si>
  <si>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</si>
  <si>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</si>
  <si>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</si>
  <si>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</si>
  <si>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</si>
  <si>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</si>
  <si>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</si>
  <si>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</si>
  <si>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</si>
  <si>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</si>
  <si>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</si>
  <si>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</si>
  <si>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</si>
  <si>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</si>
  <si>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</si>
  <si>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</si>
  <si>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</si>
  <si>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</si>
  <si>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</si>
  <si>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</si>
  <si>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</si>
  <si>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</si>
  <si>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</si>
  <si>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</si>
  <si>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</si>
  <si>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</si>
  <si>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</si>
  <si>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</si>
  <si>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</si>
  <si>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</si>
  <si>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</si>
  <si>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</si>
  <si>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</si>
  <si>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</si>
  <si>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</si>
  <si>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</si>
  <si>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</si>
  <si>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</si>
  <si>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</si>
  <si>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</si>
  <si>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</si>
  <si>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</si>
  <si>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</si>
  <si>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</si>
  <si>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</si>
  <si>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</si>
  <si>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</si>
  <si>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</si>
  <si>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</si>
  <si>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</si>
  <si>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</si>
  <si>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</si>
  <si>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</si>
  <si>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</si>
  <si>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</si>
  <si>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</si>
  <si>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</si>
  <si>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</si>
  <si>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</si>
  <si>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</si>
  <si>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</si>
  <si>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</si>
  <si>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</si>
  <si>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</si>
  <si>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</si>
  <si>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</si>
  <si>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</si>
  <si>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</si>
  <si>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</si>
  <si>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</si>
  <si>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</si>
  <si>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</si>
  <si>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</si>
  <si>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</si>
  <si>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</si>
  <si>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</si>
  <si>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</si>
  <si>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</si>
  <si>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</si>
  <si>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</si>
  <si>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</si>
  <si>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</si>
  <si>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</si>
  <si>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</si>
  <si>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</si>
  <si>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</si>
  <si>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</si>
  <si>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</si>
  <si>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</si>
  <si>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</si>
  <si>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</si>
  <si>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</si>
  <si>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</si>
  <si>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</si>
  <si>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</si>
  <si>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</si>
  <si>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</si>
  <si>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</si>
  <si>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</si>
  <si>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</si>
  <si>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</si>
  <si>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</si>
  <si>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</si>
  <si>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</si>
  <si>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</si>
  <si>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</si>
  <si>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</si>
  <si>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</si>
  <si>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</si>
  <si>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</si>
  <si>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</si>
  <si>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</si>
  <si>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</si>
  <si>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</si>
  <si>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</si>
  <si>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</si>
  <si>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</si>
  <si>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</si>
  <si>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</si>
  <si>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</si>
  <si>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</si>
  <si>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</si>
  <si>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</si>
  <si>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</si>
  <si>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</si>
  <si>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</si>
  <si>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</si>
  <si>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</si>
  <si>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</si>
  <si>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</si>
  <si>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</si>
  <si>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</si>
  <si>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</si>
  <si>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</si>
  <si>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</si>
  <si>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</si>
  <si>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</si>
  <si>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</si>
  <si>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</si>
  <si>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</si>
  <si>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</si>
  <si>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</si>
  <si>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</si>
  <si>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</si>
  <si>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</si>
  <si>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</si>
  <si>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</si>
  <si>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</si>
  <si>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</si>
  <si>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</si>
  <si>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</si>
  <si>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</si>
  <si>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</si>
  <si>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</si>
  <si>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</si>
  <si>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</si>
  <si>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</si>
  <si>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</si>
  <si>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</si>
  <si>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</si>
  <si>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</si>
  <si>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</si>
  <si>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</si>
  <si>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</si>
  <si>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</si>
  <si>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</si>
  <si>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</si>
  <si>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</si>
  <si>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</si>
  <si>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</si>
  <si>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</si>
  <si>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</si>
  <si>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</si>
  <si>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</si>
  <si>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</si>
  <si>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</si>
  <si>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</si>
  <si>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</si>
  <si>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</si>
  <si>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</si>
  <si>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</si>
  <si>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</si>
  <si>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</si>
  <si>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</si>
  <si>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</si>
  <si>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</si>
  <si>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</si>
  <si>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</si>
  <si>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</si>
  <si>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</si>
  <si>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</si>
  <si>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</si>
  <si>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</si>
  <si>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</si>
  <si>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</si>
  <si>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</si>
  <si>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</si>
  <si>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</si>
  <si>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</si>
  <si>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</si>
  <si>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</si>
  <si>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</si>
  <si>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</si>
  <si>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</si>
  <si>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</si>
  <si>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</si>
  <si>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</si>
  <si>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</si>
  <si>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</si>
  <si>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</si>
  <si>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</si>
  <si>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</si>
  <si>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</si>
  <si>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</si>
  <si>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</si>
  <si>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</si>
  <si>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</si>
  <si>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</si>
  <si>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</si>
  <si>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</si>
  <si>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</si>
  <si>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</si>
  <si>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</si>
  <si>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</si>
  <si>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</si>
  <si>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</si>
  <si>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</si>
  <si>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</si>
  <si>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</si>
  <si>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</si>
  <si>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</si>
  <si>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</si>
  <si>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</si>
  <si>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</si>
  <si>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</si>
  <si>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</si>
  <si>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</si>
  <si>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</si>
  <si>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</si>
  <si>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</si>
  <si>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</si>
  <si>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</si>
  <si>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</si>
  <si>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</si>
  <si>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</si>
  <si>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</si>
  <si>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</si>
  <si>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</si>
  <si>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</si>
  <si>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</si>
  <si>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</si>
  <si>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</si>
  <si>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</si>
  <si>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</si>
  <si>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</si>
  <si>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</si>
  <si>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</si>
  <si>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</si>
  <si>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</si>
  <si>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</si>
  <si>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</si>
  <si>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</si>
  <si>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</si>
  <si>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</si>
  <si>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</si>
  <si>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</si>
  <si>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</si>
  <si>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</si>
  <si>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</si>
  <si>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</si>
  <si>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</si>
  <si>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</si>
  <si>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</si>
  <si>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</si>
  <si>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</si>
  <si>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</si>
  <si>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</si>
  <si>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</si>
  <si>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</si>
  <si>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</si>
  <si>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</si>
  <si>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</si>
  <si>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</si>
  <si>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</si>
  <si>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</si>
  <si>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</si>
  <si>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</si>
  <si>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</si>
  <si>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</si>
  <si>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</si>
  <si>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</si>
  <si>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</si>
  <si>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</si>
  <si>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</si>
  <si>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</si>
  <si>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</si>
  <si>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</si>
  <si>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</si>
  <si>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</si>
  <si>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</si>
  <si>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</si>
  <si>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</si>
  <si>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</si>
  <si>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</si>
  <si>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</si>
  <si>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</si>
  <si>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</si>
  <si>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</si>
  <si>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</si>
  <si>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</si>
  <si>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</si>
  <si>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</si>
  <si>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</si>
  <si>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</si>
  <si>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</si>
  <si>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</si>
  <si>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</si>
  <si>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</si>
  <si>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</si>
  <si>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</si>
  <si>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</si>
  <si>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</si>
  <si>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</si>
  <si>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</si>
  <si>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</si>
  <si>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</si>
  <si>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</si>
  <si>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</si>
  <si>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</si>
  <si>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</si>
  <si>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</si>
  <si>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</si>
  <si>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</si>
  <si>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</si>
  <si>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</si>
  <si>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</si>
  <si>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</si>
  <si>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</si>
  <si>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</si>
  <si>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</si>
  <si>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</si>
  <si>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</si>
  <si>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</si>
  <si>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</si>
  <si>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</si>
  <si>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</si>
  <si>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</si>
  <si>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</si>
  <si>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</si>
  <si>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</si>
  <si>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</si>
  <si>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</si>
  <si>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</si>
  <si>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</si>
  <si>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</si>
  <si>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</si>
  <si>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</si>
  <si>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</si>
  <si>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</si>
  <si>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</si>
  <si>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</si>
  <si>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</si>
  <si>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</si>
  <si>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</si>
  <si>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</si>
  <si>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</si>
  <si>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</si>
  <si>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</si>
  <si>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</si>
  <si>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</si>
  <si>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</si>
  <si>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</si>
  <si>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</si>
  <si>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</si>
  <si>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</si>
  <si>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</si>
  <si>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</si>
  <si>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</si>
  <si>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</si>
  <si>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</si>
  <si>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</si>
  <si>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</si>
  <si>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</si>
  <si>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</si>
  <si>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</si>
  <si>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</si>
  <si>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</si>
  <si>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</si>
  <si>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</si>
  <si>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</si>
  <si>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</si>
  <si>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</si>
  <si>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</si>
  <si>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</si>
  <si>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</si>
  <si>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</si>
  <si>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</si>
  <si>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</si>
  <si>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</si>
  <si>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</si>
  <si>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</si>
  <si>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</si>
  <si>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</si>
  <si>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</si>
  <si>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</si>
  <si>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</si>
  <si>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</si>
  <si>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</si>
  <si>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</si>
  <si>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</si>
  <si>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</si>
  <si>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</si>
  <si>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</si>
  <si>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</si>
  <si>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</si>
  <si>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</si>
  <si>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</si>
  <si>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</si>
  <si>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</si>
  <si>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</si>
  <si>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</si>
  <si>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</si>
  <si>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</si>
  <si>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</si>
  <si>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</si>
  <si>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</si>
  <si>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</si>
  <si>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</si>
  <si>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</si>
  <si>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</si>
  <si>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</si>
  <si>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</si>
  <si>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</si>
  <si>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</si>
  <si>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</si>
  <si>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</si>
  <si>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</si>
  <si>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</si>
  <si>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</si>
  <si>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</si>
  <si>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</si>
  <si>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</si>
  <si>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</si>
  <si>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</si>
  <si>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</si>
  <si>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</si>
  <si>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</si>
  <si>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</si>
  <si>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</si>
  <si>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</si>
  <si>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</si>
  <si>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</si>
  <si>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</si>
  <si>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</si>
  <si>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</si>
  <si>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</si>
  <si>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</si>
  <si>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</si>
  <si>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</si>
  <si>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</si>
  <si>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</si>
  <si>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</si>
  <si>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</si>
  <si>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</si>
  <si>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</si>
  <si>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</si>
  <si>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</si>
  <si>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</si>
  <si>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</si>
  <si>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</si>
  <si>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</si>
  <si>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</si>
  <si>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</si>
  <si>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</si>
  <si>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</si>
  <si>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</si>
  <si>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</si>
  <si>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</si>
  <si>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</si>
  <si>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</si>
  <si>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</si>
  <si>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</si>
  <si>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</si>
  <si>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</si>
  <si>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</si>
  <si>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</si>
  <si>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</si>
  <si>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</si>
  <si>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</si>
  <si>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</si>
  <si>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</si>
  <si>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</si>
  <si>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</si>
  <si>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</si>
  <si>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</si>
  <si>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</si>
  <si>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</si>
  <si>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</si>
  <si>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</si>
  <si>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</si>
  <si>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</si>
  <si>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</si>
  <si>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</si>
  <si>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</si>
  <si>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</si>
  <si>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</si>
  <si>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</si>
  <si>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</si>
  <si>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</si>
  <si>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</si>
  <si>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</si>
  <si>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</si>
  <si>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</si>
  <si>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</si>
  <si>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</si>
  <si>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</si>
  <si>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</si>
  <si>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</si>
  <si>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</si>
  <si>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</si>
  <si>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</si>
  <si>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</si>
  <si>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</si>
  <si>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</si>
  <si>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</si>
  <si>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</si>
  <si>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</si>
  <si>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</si>
  <si>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</si>
  <si>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</si>
  <si>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</si>
  <si>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</si>
  <si>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</si>
  <si>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</si>
  <si>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</si>
  <si>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</si>
  <si>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</si>
  <si>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</si>
  <si>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</si>
  <si>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</si>
  <si>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</si>
  <si>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</si>
  <si>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</si>
  <si>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</si>
  <si>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</si>
  <si>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</si>
  <si>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</si>
  <si>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</si>
  <si>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</si>
  <si>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</si>
  <si>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</si>
  <si>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</si>
  <si>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</si>
  <si>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</si>
  <si>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</si>
  <si>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</si>
  <si>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</si>
  <si>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</si>
  <si>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</si>
  <si>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</si>
  <si>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</si>
  <si>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</si>
  <si>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</si>
  <si>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</si>
  <si>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</si>
  <si>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</si>
  <si>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</si>
  <si>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</si>
  <si>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</si>
  <si>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</si>
  <si>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</si>
  <si>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</si>
  <si>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</si>
  <si>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</si>
  <si>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</si>
  <si>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</si>
  <si>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</si>
  <si>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</si>
  <si>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</si>
  <si>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</si>
  <si>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</si>
  <si>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</si>
  <si>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</si>
  <si>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</si>
  <si>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</si>
  <si>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</si>
  <si>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</si>
  <si>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</si>
  <si>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</si>
  <si>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</si>
  <si>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</si>
  <si>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</si>
  <si>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</si>
  <si>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</si>
  <si>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</si>
  <si>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</si>
  <si>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</si>
  <si>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</si>
  <si>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</si>
  <si>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</si>
  <si>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</si>
  <si>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</si>
  <si>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</si>
  <si>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</si>
  <si>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</si>
  <si>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</si>
  <si>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</si>
  <si>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</si>
  <si>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</si>
  <si>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</si>
  <si>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</si>
  <si>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</si>
  <si>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</si>
  <si>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</si>
  <si>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</si>
  <si>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</si>
  <si>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</si>
  <si>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</si>
  <si>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</si>
  <si>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</si>
  <si>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</si>
  <si>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</si>
  <si>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</si>
  <si>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</si>
  <si>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</si>
  <si>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</si>
  <si>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</si>
  <si>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</si>
  <si>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</si>
  <si>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</si>
  <si>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</si>
  <si>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</si>
  <si>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</si>
  <si>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</si>
  <si>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</si>
  <si>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</si>
  <si>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</si>
  <si>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</si>
  <si>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</si>
  <si>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</si>
  <si>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</si>
  <si>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</si>
  <si>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</si>
  <si>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</si>
  <si>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</si>
  <si>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</si>
  <si>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</si>
  <si>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</si>
  <si>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</si>
  <si>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</si>
  <si>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</si>
  <si>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</si>
  <si>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</si>
  <si>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</si>
  <si>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</si>
  <si>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</si>
  <si>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</si>
  <si>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</si>
  <si>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</si>
  <si>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</si>
  <si>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</si>
  <si>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</si>
  <si>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</si>
  <si>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</si>
  <si>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</si>
  <si>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</si>
  <si>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</si>
  <si>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</si>
  <si>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</si>
  <si>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</si>
  <si>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</si>
  <si>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</si>
  <si>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</si>
  <si>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</si>
  <si>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</si>
  <si>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</si>
  <si>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</si>
  <si>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</si>
  <si>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</si>
  <si>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</si>
  <si>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</si>
  <si>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</si>
  <si>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</si>
  <si>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</si>
  <si>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</si>
  <si>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</si>
  <si>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</si>
  <si>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</si>
  <si>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</si>
  <si>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</si>
  <si>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</si>
  <si>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</si>
  <si>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</si>
  <si>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</si>
  <si>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</si>
  <si>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</si>
  <si>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</si>
  <si>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</si>
  <si>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</si>
  <si>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</si>
  <si>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</si>
  <si>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</si>
  <si>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</si>
  <si>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</si>
  <si>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</si>
  <si>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</si>
  <si>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</si>
  <si>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</si>
  <si>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</si>
  <si>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</si>
  <si>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</si>
  <si>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</si>
  <si>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</si>
  <si>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</si>
  <si>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</si>
  <si>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</si>
  <si>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</si>
  <si>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</si>
  <si>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</si>
  <si>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</si>
  <si>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</si>
  <si>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</si>
  <si>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</si>
  <si>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</si>
  <si>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</si>
  <si>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</si>
  <si>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</si>
  <si>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</si>
  <si>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</si>
  <si>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</si>
  <si>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</si>
  <si>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</si>
  <si>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</si>
  <si>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</si>
  <si>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</si>
  <si>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</si>
  <si>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</si>
  <si>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</si>
  <si>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</si>
  <si>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</si>
  <si>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</si>
  <si>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</si>
  <si>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</si>
  <si>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</si>
  <si>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</si>
  <si>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</si>
  <si>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</si>
  <si>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</si>
  <si>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</si>
  <si>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</si>
  <si>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</si>
  <si>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</si>
  <si>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</si>
  <si>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</si>
  <si>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</si>
  <si>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</si>
  <si>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</si>
  <si>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</si>
  <si>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</si>
  <si>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</si>
  <si>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</si>
  <si>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</si>
  <si>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</si>
  <si>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</si>
  <si>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</si>
  <si>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</si>
  <si>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</si>
  <si>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</si>
  <si>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</si>
  <si>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</si>
  <si>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</si>
  <si>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</si>
  <si>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</si>
  <si>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</si>
  <si>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</si>
  <si>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</si>
  <si>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</si>
  <si>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</si>
  <si>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</si>
  <si>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</si>
  <si>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</si>
  <si>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</si>
  <si>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</si>
  <si>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</si>
  <si>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</si>
  <si>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</si>
  <si>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</si>
  <si>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</si>
  <si>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</si>
  <si>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</si>
  <si>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</si>
  <si>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</si>
  <si>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</si>
  <si>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</si>
  <si>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</si>
  <si>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</si>
  <si>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</si>
  <si>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</si>
  <si>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</si>
  <si>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</si>
  <si>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</si>
  <si>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</si>
  <si>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</si>
  <si>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</si>
  <si>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</si>
  <si>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</si>
  <si>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</si>
  <si>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</si>
  <si>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</si>
  <si>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</si>
  <si>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</si>
  <si>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</si>
  <si>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</si>
  <si>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</si>
  <si>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</si>
  <si>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</si>
  <si>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</si>
  <si>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</si>
  <si>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</si>
  <si>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</si>
  <si>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</si>
  <si>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</si>
  <si>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</si>
  <si>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</si>
  <si>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</si>
  <si>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</si>
  <si>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</si>
  <si>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</si>
  <si>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</si>
  <si>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</si>
  <si>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</si>
  <si>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</si>
  <si>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</si>
  <si>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</si>
  <si>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</si>
  <si>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</si>
  <si>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</si>
  <si>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</si>
  <si>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</si>
  <si>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</si>
  <si>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</si>
  <si>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</si>
  <si>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</si>
  <si>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</si>
  <si>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</si>
  <si>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</si>
  <si>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</si>
  <si>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</si>
  <si>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</si>
  <si>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</si>
  <si>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</si>
  <si>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</si>
  <si>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</si>
  <si>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</si>
  <si>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</si>
  <si>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</si>
  <si>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</si>
  <si>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</si>
  <si>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</si>
  <si>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</si>
  <si>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</si>
  <si>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</si>
  <si>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</si>
  <si>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</si>
  <si>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</si>
  <si>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</si>
  <si>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</si>
  <si>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</si>
  <si>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</si>
  <si>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</si>
  <si>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</si>
  <si>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</si>
  <si>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</si>
  <si>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</si>
  <si>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</si>
  <si>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</si>
  <si>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</si>
  <si>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</si>
  <si>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</si>
  <si>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</si>
  <si>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</si>
  <si>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</si>
  <si>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</si>
  <si>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</si>
  <si>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</si>
  <si>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</si>
  <si>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</si>
  <si>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</si>
  <si>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</si>
  <si>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</si>
  <si>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</si>
  <si>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</si>
  <si>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</si>
  <si>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</si>
  <si>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</si>
  <si>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</si>
  <si>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</si>
  <si>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</si>
  <si>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</si>
  <si>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</si>
  <si>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</si>
  <si>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</si>
  <si>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</si>
  <si>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</si>
  <si>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</si>
  <si>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</si>
  <si>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</si>
  <si>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</si>
  <si>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</si>
  <si>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</si>
  <si>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</si>
  <si>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</si>
  <si>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</si>
  <si>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</si>
  <si>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</si>
  <si>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</si>
  <si>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</si>
  <si>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</si>
  <si>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</si>
  <si>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</si>
  <si>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</si>
  <si>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</si>
  <si>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</si>
  <si>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</si>
  <si>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</si>
  <si>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</si>
  <si>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</si>
  <si>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</si>
  <si>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</si>
  <si>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</si>
  <si>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</si>
  <si>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</si>
  <si>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</si>
  <si>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</si>
  <si>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</si>
  <si>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</si>
  <si>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</si>
  <si>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</si>
  <si>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</si>
  <si>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</si>
  <si>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</si>
  <si>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</si>
  <si>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</si>
  <si>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</si>
  <si>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</si>
  <si>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</si>
  <si>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</si>
  <si>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</si>
  <si>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</si>
  <si>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</si>
  <si>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</si>
  <si>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</si>
  <si>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</si>
  <si>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</si>
  <si>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</si>
  <si>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</si>
  <si>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</si>
  <si>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</si>
  <si>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</si>
  <si>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</si>
  <si>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</si>
  <si>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</si>
  <si>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</si>
  <si>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</si>
  <si>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</si>
  <si>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</si>
  <si>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</si>
  <si>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</si>
  <si>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</si>
  <si>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</si>
  <si>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</si>
  <si>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</si>
  <si>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</si>
  <si>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</si>
  <si>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</si>
  <si>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</si>
  <si>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</si>
  <si>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</si>
  <si>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</si>
  <si>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</si>
  <si>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</si>
  <si>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</si>
  <si>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</si>
  <si>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</si>
  <si>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</si>
  <si>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</si>
  <si>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</si>
  <si>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</si>
  <si>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</si>
  <si>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</si>
  <si>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</si>
  <si>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</si>
  <si>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</si>
  <si>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</si>
  <si>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</si>
  <si>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</si>
  <si>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</si>
  <si>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</si>
  <si>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</si>
  <si>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</si>
  <si>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</si>
  <si>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</si>
  <si>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</si>
  <si>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</si>
  <si>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</si>
  <si>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</si>
  <si>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</si>
  <si>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</si>
  <si>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</si>
  <si>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</si>
  <si>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</si>
  <si>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</si>
  <si>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</si>
  <si>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</si>
  <si>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</si>
  <si>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</si>
  <si>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</si>
  <si>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</si>
  <si>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</si>
  <si>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</si>
  <si>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</si>
  <si>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</si>
  <si>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</si>
  <si>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</si>
  <si>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</si>
  <si>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</si>
  <si>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</si>
  <si>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</si>
  <si>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</si>
  <si>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</si>
  <si>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</si>
  <si>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</si>
  <si>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</si>
  <si>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</si>
  <si>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</si>
  <si>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</si>
  <si>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</si>
  <si>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</si>
  <si>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</si>
  <si>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</si>
  <si>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</si>
  <si>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</si>
  <si>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</si>
  <si>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</si>
  <si>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</si>
  <si>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</si>
  <si>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</si>
  <si>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</si>
  <si>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</si>
  <si>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</si>
  <si>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</si>
  <si>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</si>
  <si>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</si>
  <si>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</si>
  <si>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</si>
  <si>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</si>
  <si>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</si>
  <si>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</si>
  <si>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</si>
  <si>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</si>
  <si>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</si>
  <si>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</si>
  <si>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</si>
  <si>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</si>
  <si>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</si>
  <si>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</si>
  <si>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</si>
  <si>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</si>
  <si>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</si>
  <si>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</si>
  <si>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</si>
  <si>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</si>
  <si>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</si>
  <si>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</si>
  <si>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</si>
  <si>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</si>
  <si>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</si>
  <si>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</si>
  <si>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</si>
  <si>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</si>
  <si>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</si>
  <si>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</si>
  <si>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</si>
  <si>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</si>
  <si>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</si>
  <si>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</si>
  <si>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</si>
  <si>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</si>
  <si>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</si>
  <si>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</si>
  <si>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</si>
  <si>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</si>
  <si>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</si>
  <si>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</si>
  <si>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</si>
  <si>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</si>
  <si>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</si>
  <si>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</si>
  <si>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</si>
  <si>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</si>
  <si>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</si>
  <si>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</si>
  <si>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</si>
  <si>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</si>
  <si>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</si>
  <si>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</si>
  <si>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</si>
  <si>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</si>
  <si>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</si>
  <si>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</si>
  <si>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</si>
  <si>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</si>
  <si>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</si>
  <si>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</si>
  <si>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</si>
  <si>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</si>
  <si>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</si>
  <si>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</si>
  <si>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</si>
  <si>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</si>
  <si>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</si>
  <si>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</si>
  <si>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</si>
  <si>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</si>
  <si>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</si>
  <si>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</si>
  <si>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</si>
  <si>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</si>
  <si>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</si>
  <si>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</si>
  <si>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</si>
  <si>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</si>
  <si>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</si>
  <si>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</si>
  <si>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</si>
  <si>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</si>
  <si>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</si>
  <si>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</si>
  <si>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</si>
  <si>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</si>
  <si>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</si>
  <si>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</si>
  <si>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</si>
  <si>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</si>
  <si>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</si>
  <si>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</si>
  <si>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</si>
  <si>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</si>
  <si>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</si>
  <si>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</si>
  <si>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</si>
  <si>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</si>
  <si>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</si>
  <si>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</si>
  <si>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</si>
  <si>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</si>
  <si>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</si>
  <si>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</si>
  <si>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</si>
  <si>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</si>
  <si>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</si>
  <si>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</si>
  <si>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</si>
  <si>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</si>
  <si>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</si>
  <si>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</si>
  <si>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</si>
  <si>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</si>
  <si>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</si>
  <si>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</si>
  <si>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</si>
  <si>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</si>
  <si>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</si>
  <si>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</si>
  <si>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</si>
  <si>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</si>
  <si>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</si>
  <si>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</si>
  <si>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</si>
  <si>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</si>
  <si>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</si>
  <si>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</si>
  <si>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</si>
  <si>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</si>
  <si>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</si>
  <si>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</si>
  <si>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</si>
  <si>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</si>
  <si>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</si>
  <si>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</si>
  <si>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</si>
  <si>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</si>
  <si>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</si>
  <si>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</si>
  <si>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</si>
  <si>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</si>
  <si>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</si>
  <si>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</si>
  <si>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</si>
  <si>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</si>
  <si>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</si>
  <si>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</si>
  <si>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</si>
  <si>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</si>
  <si>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</si>
  <si>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</si>
  <si>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</si>
  <si>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</si>
  <si>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</si>
  <si>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</si>
  <si>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</si>
  <si>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</si>
  <si>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</si>
  <si>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</si>
  <si>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</si>
  <si>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</si>
  <si>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</si>
  <si>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</si>
  <si>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</si>
  <si>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</si>
  <si>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</si>
  <si>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</si>
  <si>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</si>
  <si>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</si>
  <si>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</si>
  <si>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</si>
  <si>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</si>
  <si>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</si>
  <si>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</si>
  <si>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</si>
  <si>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</si>
  <si>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</si>
  <si>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</si>
  <si>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</si>
  <si>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</si>
  <si>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</si>
  <si>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</si>
  <si>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</si>
  <si>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</si>
  <si>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</si>
  <si>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</si>
  <si>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</si>
  <si>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</si>
  <si>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</si>
  <si>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</si>
  <si>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</si>
  <si>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</si>
  <si>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</si>
  <si>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</si>
  <si>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</si>
  <si>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</si>
  <si>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</si>
  <si>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</si>
  <si>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</si>
  <si>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</si>
  <si>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</si>
  <si>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</si>
  <si>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</si>
  <si>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</si>
  <si>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</si>
  <si>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</si>
  <si>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</si>
  <si>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</si>
  <si>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</si>
  <si>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</si>
  <si>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</si>
  <si>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</si>
  <si>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</si>
  <si>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</si>
  <si>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</si>
  <si>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</si>
  <si>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</si>
  <si>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</si>
  <si>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</si>
  <si>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</si>
  <si>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</si>
  <si>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</si>
  <si>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</si>
  <si>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</si>
  <si>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</si>
  <si>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</si>
  <si>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</si>
  <si>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</si>
  <si>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</si>
  <si>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</si>
  <si>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</si>
  <si>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</si>
  <si>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</si>
  <si>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</si>
  <si>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</si>
  <si>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</si>
  <si>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</si>
  <si>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</si>
  <si>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</si>
  <si>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</si>
  <si>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</si>
  <si>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</si>
  <si>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</si>
  <si>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</si>
  <si>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</si>
  <si>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</si>
  <si>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</si>
  <si>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</si>
  <si>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</si>
  <si>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</si>
  <si>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</si>
  <si>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</si>
  <si>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</si>
  <si>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</si>
  <si>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</si>
  <si>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</si>
  <si>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</si>
  <si>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</si>
  <si>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</si>
  <si>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</si>
  <si>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</si>
  <si>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</si>
  <si>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</si>
  <si>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</si>
  <si>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</si>
  <si>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</si>
  <si>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</si>
  <si>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</si>
  <si>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</si>
  <si>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</si>
  <si>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</si>
  <si>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</si>
  <si>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</si>
  <si>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</si>
  <si>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</si>
  <si>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</si>
  <si>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</si>
  <si>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</si>
  <si>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</si>
  <si>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</si>
  <si>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</si>
  <si>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</si>
  <si>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</si>
  <si>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</si>
  <si>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</si>
  <si>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</si>
  <si>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</si>
  <si>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</si>
  <si>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</si>
  <si>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</si>
  <si>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</si>
  <si>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</si>
  <si>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</si>
  <si>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</si>
  <si>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</si>
  <si>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</si>
  <si>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</si>
  <si>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</si>
  <si>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</si>
  <si>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</si>
  <si>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</si>
  <si>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</si>
  <si>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</si>
  <si>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</si>
  <si>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</si>
  <si>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</si>
  <si>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</si>
  <si>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</si>
  <si>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</si>
  <si>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</si>
  <si>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</si>
  <si>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</si>
  <si>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</si>
  <si>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</si>
  <si>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</si>
  <si>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</si>
  <si>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</si>
  <si>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</si>
  <si>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</si>
  <si>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</si>
  <si>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</si>
  <si>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</si>
  <si>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</si>
  <si>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</si>
  <si>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</si>
  <si>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</si>
  <si>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</si>
  <si>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</si>
  <si>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</si>
  <si>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</si>
  <si>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</si>
  <si>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</si>
  <si>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</si>
  <si>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</si>
  <si>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</si>
  <si>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</si>
  <si>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</si>
  <si>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</si>
  <si>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</si>
  <si>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</si>
  <si>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</si>
  <si>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</si>
  <si>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</si>
  <si>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</si>
  <si>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</si>
  <si>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</si>
  <si>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</si>
  <si>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</si>
  <si>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</si>
  <si>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</si>
  <si>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</si>
  <si>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</si>
  <si>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</si>
  <si>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</si>
  <si>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</si>
  <si>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</si>
  <si>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</si>
  <si>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</si>
  <si>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</si>
  <si>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</si>
  <si>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</si>
  <si>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</si>
  <si>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</si>
  <si>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</si>
  <si>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</si>
  <si>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</si>
  <si>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</si>
  <si>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</si>
  <si>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</si>
  <si>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</si>
  <si>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</si>
  <si>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</si>
  <si>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</si>
  <si>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</si>
  <si>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</si>
  <si>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</si>
  <si>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</si>
  <si>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</si>
  <si>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</si>
  <si>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</si>
  <si>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</si>
  <si>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</si>
  <si>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</si>
  <si>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</si>
  <si>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</si>
  <si>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</si>
  <si>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</si>
  <si>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</si>
  <si>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</si>
  <si>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</si>
  <si>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</si>
  <si>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</si>
  <si>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</si>
  <si>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</si>
  <si>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</si>
  <si>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</si>
  <si>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</si>
  <si>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</si>
  <si>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</si>
  <si>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</si>
  <si>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</si>
  <si>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</si>
  <si>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</si>
  <si>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</si>
  <si>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</si>
  <si>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</si>
  <si>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</si>
  <si>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</si>
  <si>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</si>
  <si>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</si>
  <si>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</si>
  <si>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</si>
  <si>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</si>
  <si>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</si>
  <si>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</si>
  <si>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</si>
  <si>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</si>
  <si>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</si>
  <si>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</si>
  <si>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</si>
  <si>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</si>
  <si>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</si>
  <si>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</si>
  <si>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</si>
  <si>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</si>
  <si>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</si>
  <si>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</si>
  <si>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</si>
  <si>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</si>
  <si>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</si>
  <si>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</si>
  <si>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</si>
  <si>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</si>
  <si>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</si>
  <si>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</si>
  <si>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</si>
  <si>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</si>
  <si>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</si>
  <si>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</si>
  <si>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</si>
  <si>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</si>
  <si>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</si>
  <si>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</si>
  <si>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</si>
  <si>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</si>
  <si>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</si>
  <si>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</si>
  <si>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</si>
  <si>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</si>
  <si>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</si>
  <si>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</si>
  <si>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</si>
  <si>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</si>
  <si>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</si>
  <si>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</si>
  <si>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</si>
  <si>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</si>
  <si>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</si>
  <si>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</si>
  <si>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</si>
  <si>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</si>
  <si>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</si>
  <si>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</si>
  <si>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</si>
  <si>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</si>
  <si>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</si>
  <si>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</si>
  <si>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</si>
  <si>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</si>
  <si>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</si>
  <si>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</si>
  <si>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</si>
  <si>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</si>
  <si>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</si>
  <si>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</si>
  <si>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</si>
  <si>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</si>
  <si>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</si>
  <si>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</si>
  <si>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</si>
  <si>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</si>
  <si>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</si>
  <si>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</si>
  <si>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</si>
  <si>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</si>
  <si>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</si>
  <si>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</si>
  <si>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</si>
  <si>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</si>
  <si>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</si>
  <si>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</si>
  <si>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</si>
  <si>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</si>
  <si>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</si>
  <si>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</si>
  <si>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</si>
  <si>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</si>
  <si>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</si>
  <si>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</si>
  <si>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</si>
  <si>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</si>
  <si>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</si>
  <si>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</si>
  <si>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</si>
  <si>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</si>
  <si>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</si>
  <si>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</si>
  <si>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</si>
  <si>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</si>
  <si>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</si>
  <si>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</si>
  <si>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</si>
  <si>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</si>
  <si>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</si>
  <si>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</si>
  <si>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</si>
  <si>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</si>
  <si>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</si>
  <si>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</si>
  <si>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</si>
  <si>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</si>
  <si>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</si>
  <si>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</si>
  <si>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</si>
  <si>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</si>
  <si>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</si>
  <si>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</si>
  <si>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</si>
  <si>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</si>
  <si>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</si>
  <si>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</si>
  <si>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</si>
  <si>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</si>
  <si>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</si>
  <si>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</si>
  <si>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</si>
  <si>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</si>
  <si>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</si>
  <si>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</si>
  <si>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</si>
  <si>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</si>
  <si>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</si>
  <si>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</si>
  <si>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</si>
  <si>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</si>
  <si>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</si>
  <si>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</si>
  <si>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</si>
  <si>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</si>
  <si>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</si>
  <si>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</si>
  <si>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</si>
  <si>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</si>
  <si>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</si>
  <si>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</si>
  <si>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</si>
  <si>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</si>
  <si>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</si>
  <si>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</si>
  <si>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</si>
  <si>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</si>
  <si>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</si>
  <si>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</si>
  <si>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</si>
  <si>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</si>
  <si>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</si>
  <si>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</si>
  <si>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</si>
  <si>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</si>
  <si>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</si>
  <si>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</si>
  <si>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</si>
  <si>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</si>
  <si>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</si>
  <si>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</si>
  <si>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</si>
  <si>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</si>
  <si>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</si>
  <si>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</si>
  <si>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</si>
  <si>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</si>
  <si>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</si>
  <si>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</si>
  <si>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</si>
  <si>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</si>
  <si>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</si>
  <si>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</si>
  <si>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</si>
  <si>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</si>
  <si>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</si>
  <si>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</si>
  <si>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</si>
  <si>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</si>
  <si>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</si>
  <si>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</si>
  <si>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</si>
  <si>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</si>
  <si>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</si>
  <si>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</si>
  <si>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</si>
  <si>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</si>
  <si>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</si>
  <si>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</si>
  <si>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</si>
  <si>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</si>
  <si>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</si>
  <si>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</si>
  <si>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</si>
  <si>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</si>
  <si>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</si>
  <si>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</si>
  <si>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</si>
  <si>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</si>
  <si>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</si>
  <si>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</si>
  <si>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</si>
  <si>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</si>
  <si>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</si>
  <si>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</si>
  <si>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</si>
  <si>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</si>
  <si>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</si>
  <si>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</si>
  <si>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</si>
  <si>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</si>
  <si>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</si>
  <si>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</si>
  <si>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</si>
  <si>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</si>
  <si>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</si>
  <si>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</si>
  <si>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</si>
  <si>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</si>
  <si>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</si>
  <si>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</si>
  <si>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</si>
  <si>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</si>
  <si>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</si>
  <si>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</si>
  <si>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</si>
  <si>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</si>
  <si>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</si>
  <si>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</si>
  <si>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</si>
  <si>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</si>
  <si>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</si>
  <si>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</si>
  <si>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</si>
  <si>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</si>
  <si>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</si>
  <si>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</si>
  <si>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</si>
  <si>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</si>
  <si>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</si>
  <si>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</si>
  <si>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</si>
  <si>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</si>
  <si>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</si>
  <si>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</si>
  <si>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</si>
  <si>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</si>
  <si>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</si>
  <si>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</si>
  <si>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</si>
  <si>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</si>
  <si>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</si>
  <si>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</si>
  <si>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</si>
  <si>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</si>
  <si>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</si>
  <si>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</si>
  <si>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</si>
  <si>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</si>
  <si>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</si>
  <si>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</si>
  <si>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</si>
  <si>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</si>
  <si>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</si>
  <si>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</si>
  <si>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</si>
  <si>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</si>
  <si>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</si>
  <si>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</si>
  <si>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</si>
  <si>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</si>
  <si>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</si>
  <si>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</si>
  <si>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</si>
  <si>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</si>
  <si>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</si>
  <si>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</si>
  <si>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</si>
  <si>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</si>
  <si>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</si>
  <si>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</si>
  <si>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</si>
  <si>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</si>
  <si>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</si>
  <si>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</si>
  <si>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</si>
  <si>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</si>
  <si>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</si>
  <si>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</si>
  <si>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</si>
  <si>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</si>
  <si>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</si>
  <si>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</si>
  <si>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</si>
  <si>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</si>
  <si>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</si>
  <si>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</si>
  <si>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</si>
  <si>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</si>
  <si>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</si>
  <si>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</si>
  <si>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</si>
  <si>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</si>
  <si>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</si>
  <si>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</si>
  <si>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</si>
  <si>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</si>
  <si>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</si>
  <si>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</si>
  <si>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</si>
  <si>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</si>
  <si>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</si>
  <si>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</si>
  <si>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</si>
  <si>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</si>
  <si>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</si>
  <si>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</si>
  <si>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</si>
  <si>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</si>
  <si>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</si>
  <si>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</si>
  <si>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</si>
  <si>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</si>
  <si>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</si>
  <si>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</si>
  <si>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</si>
  <si>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</si>
  <si>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</si>
  <si>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</si>
  <si>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</si>
  <si>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</si>
  <si>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</si>
  <si>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</si>
  <si>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</si>
  <si>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</si>
  <si>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</si>
  <si>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</si>
  <si>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</si>
  <si>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</si>
  <si>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</si>
  <si>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</si>
  <si>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</si>
  <si>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</si>
  <si>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</si>
  <si>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</si>
  <si>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</si>
  <si>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</si>
  <si>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</si>
  <si>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</si>
  <si>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</si>
  <si>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</si>
  <si>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</si>
  <si>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</si>
  <si>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</si>
  <si>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</si>
  <si>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</si>
  <si>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</si>
  <si>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</si>
  <si>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</si>
  <si>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</si>
  <si>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</si>
  <si>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</si>
  <si>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</si>
  <si>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</si>
  <si>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</si>
  <si>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</si>
  <si>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</si>
  <si>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</si>
  <si>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</si>
  <si>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</si>
  <si>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</si>
  <si>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</si>
  <si>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</si>
  <si>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</si>
  <si>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</si>
  <si>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</si>
  <si>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</si>
  <si>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</si>
  <si>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</si>
  <si>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</si>
  <si>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</si>
  <si>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</si>
  <si>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</si>
  <si>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</si>
  <si>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</si>
  <si>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</si>
  <si>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</si>
  <si>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</si>
  <si>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</si>
  <si>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</si>
  <si>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</si>
  <si>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</si>
  <si>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</si>
  <si>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</si>
  <si>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</si>
  <si>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</si>
  <si>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</si>
  <si>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</si>
  <si>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</si>
  <si>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</si>
  <si>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</si>
  <si>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</si>
  <si>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</si>
  <si>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</si>
  <si>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</si>
  <si>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</si>
  <si>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</si>
  <si>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</si>
  <si>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</si>
  <si>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</si>
  <si>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</si>
  <si>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</si>
  <si>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</si>
  <si>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</si>
  <si>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</si>
  <si>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</si>
  <si>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</si>
  <si>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</si>
  <si>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</si>
  <si>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</si>
  <si>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</si>
  <si>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</si>
  <si>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</si>
  <si>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</si>
  <si>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</si>
  <si>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</si>
  <si>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</si>
  <si>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</si>
  <si>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</si>
  <si>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</si>
  <si>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</si>
  <si>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</si>
  <si>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</si>
  <si>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</si>
  <si>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</si>
  <si>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</si>
  <si>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</si>
  <si>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</si>
  <si>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</si>
  <si>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</si>
  <si>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</si>
  <si>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</si>
  <si>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</si>
  <si>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</si>
  <si>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</si>
  <si>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</si>
  <si>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</si>
  <si>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</si>
  <si>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</si>
  <si>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</si>
  <si>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</si>
  <si>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</si>
  <si>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</si>
  <si>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</si>
  <si>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</si>
  <si>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</si>
  <si>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</si>
  <si>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</si>
  <si>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</si>
  <si>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</si>
  <si>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</si>
  <si>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</si>
  <si>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</si>
  <si>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</si>
  <si>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</si>
  <si>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</si>
  <si>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</si>
  <si>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</si>
  <si>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</si>
  <si>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</si>
  <si>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</si>
  <si>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</si>
  <si>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</si>
  <si>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</si>
  <si>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</si>
  <si>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</si>
  <si>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</si>
  <si>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</si>
  <si>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</si>
  <si>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</si>
  <si>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</si>
  <si>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</si>
  <si>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</si>
  <si>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</si>
  <si>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</si>
  <si>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</si>
  <si>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</si>
  <si>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</si>
  <si>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</si>
  <si>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</si>
  <si>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</si>
  <si>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</si>
  <si>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</si>
  <si>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</si>
  <si>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</si>
  <si>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</si>
  <si>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</si>
  <si>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</si>
  <si>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</si>
  <si>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</si>
  <si>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</si>
  <si>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</si>
  <si>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</si>
  <si>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</si>
  <si>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</si>
  <si>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</si>
  <si>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</si>
  <si>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</si>
  <si>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</si>
  <si>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</si>
  <si>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</si>
  <si>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</si>
  <si>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</si>
  <si>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</si>
  <si>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</si>
  <si>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</si>
  <si>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</si>
  <si>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</si>
  <si>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</si>
  <si>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</si>
  <si>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</si>
  <si>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</si>
  <si>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</si>
  <si>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</si>
  <si>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</si>
  <si>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</si>
  <si>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</si>
  <si>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</si>
  <si>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</si>
  <si>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</si>
  <si>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</si>
  <si>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</si>
  <si>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</si>
  <si>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</si>
  <si>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</si>
  <si>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</si>
  <si>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</si>
  <si>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</si>
  <si>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</si>
  <si>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</si>
  <si>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</si>
  <si>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</si>
  <si>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</si>
  <si>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</si>
  <si>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</si>
  <si>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</si>
  <si>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</si>
  <si>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</si>
  <si>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</si>
  <si>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</si>
  <si>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</si>
  <si>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</si>
  <si>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</si>
  <si>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</si>
  <si>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</si>
  <si>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</si>
  <si>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</si>
  <si>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</si>
  <si>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</si>
  <si>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</si>
  <si>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</si>
  <si>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</si>
  <si>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</si>
  <si>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</si>
  <si>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</si>
  <si>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</si>
  <si>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</si>
  <si>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</si>
  <si>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</si>
  <si>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</si>
  <si>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</si>
  <si>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</si>
  <si>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</si>
  <si>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</si>
  <si>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</si>
  <si>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</si>
  <si>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</si>
  <si>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</si>
  <si>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</si>
  <si>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</si>
  <si>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</si>
  <si>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</si>
  <si>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</si>
  <si>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</si>
  <si>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</si>
  <si>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</si>
  <si>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</si>
  <si>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</si>
  <si>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</si>
  <si>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</si>
  <si>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</si>
  <si>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</si>
  <si>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</si>
  <si>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</si>
  <si>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</si>
  <si>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</si>
  <si>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</si>
  <si>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</si>
  <si>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</si>
  <si>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</si>
  <si>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</si>
  <si>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</si>
  <si>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</si>
  <si>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</si>
  <si>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</si>
  <si>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</si>
  <si>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</si>
  <si>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</si>
  <si>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</si>
  <si>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</si>
  <si>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</si>
  <si>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</si>
  <si>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</si>
  <si>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</si>
  <si>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</si>
  <si>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</si>
  <si>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</si>
  <si>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</si>
  <si>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</si>
  <si>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</si>
  <si>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</si>
  <si>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</si>
  <si>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</si>
  <si>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</si>
  <si>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</si>
  <si>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</si>
  <si>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</si>
  <si>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</si>
  <si>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</si>
  <si>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</si>
  <si>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</si>
  <si>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</si>
  <si>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</si>
  <si>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</si>
  <si>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</si>
  <si>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</si>
  <si>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</si>
  <si>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</si>
  <si>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</si>
  <si>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</si>
  <si>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</si>
  <si>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</si>
  <si>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</si>
  <si>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</si>
  <si>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</si>
  <si>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</si>
  <si>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</si>
  <si>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</si>
  <si>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</si>
  <si>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</si>
  <si>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</si>
  <si>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</si>
  <si>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</si>
  <si>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</si>
  <si>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</si>
  <si>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</si>
  <si>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</si>
  <si>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</si>
  <si>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</si>
  <si>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</si>
  <si>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</si>
  <si>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</si>
  <si>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</si>
  <si>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</si>
  <si>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</si>
  <si>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</si>
  <si>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</si>
  <si>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</si>
  <si>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</si>
  <si>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</si>
  <si>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</si>
  <si>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</si>
  <si>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</si>
  <si>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</si>
  <si>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</si>
  <si>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</si>
  <si>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</si>
  <si>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</si>
  <si>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</si>
  <si>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</si>
  <si>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</si>
  <si>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</si>
  <si>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</si>
  <si>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</si>
  <si>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</si>
  <si>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</si>
  <si>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</si>
  <si>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</si>
  <si>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</si>
  <si>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</si>
  <si>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</si>
  <si>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</si>
  <si>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</si>
  <si>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</si>
  <si>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</si>
  <si>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</si>
  <si>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</si>
  <si>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</si>
  <si>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</si>
  <si>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</si>
  <si>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</si>
  <si>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</si>
  <si>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</si>
  <si>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</si>
  <si>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</si>
  <si>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</si>
  <si>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</si>
  <si>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</si>
  <si>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</si>
  <si>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</si>
  <si>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</si>
  <si>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</si>
  <si>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</si>
  <si>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</si>
  <si>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</si>
  <si>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</si>
  <si>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</si>
  <si>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</si>
  <si>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</si>
  <si>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</si>
  <si>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</si>
  <si>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</si>
  <si>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</si>
  <si>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</si>
  <si>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</si>
  <si>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</si>
  <si>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</si>
  <si>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</si>
  <si>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</si>
  <si>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</si>
  <si>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</si>
  <si>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</si>
  <si>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</si>
  <si>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</si>
  <si>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</si>
  <si>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</si>
  <si>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</si>
  <si>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</si>
  <si>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</si>
  <si>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</si>
  <si>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</si>
  <si>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</si>
  <si>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</si>
  <si>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</si>
  <si>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</si>
  <si>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</si>
  <si>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</si>
  <si>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</si>
  <si>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</si>
  <si>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</si>
  <si>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</si>
  <si>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</si>
  <si>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</si>
  <si>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</si>
  <si>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</si>
  <si>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</si>
  <si>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</si>
  <si>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</si>
  <si>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</si>
  <si>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</si>
  <si>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</si>
  <si>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</si>
  <si>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</si>
  <si>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</si>
  <si>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</si>
  <si>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</si>
  <si>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</si>
  <si>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</si>
  <si>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</si>
  <si>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</si>
  <si>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</si>
  <si>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</si>
  <si>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</si>
  <si>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</si>
  <si>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</si>
  <si>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</si>
  <si>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</si>
  <si>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</si>
  <si>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</si>
  <si>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</si>
  <si>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</si>
  <si>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</si>
  <si>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</si>
  <si>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</si>
  <si>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</si>
  <si>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</si>
  <si>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</si>
  <si>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</si>
  <si>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</si>
  <si>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</si>
  <si>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</si>
  <si>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</si>
  <si>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</si>
  <si>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</si>
  <si>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</si>
  <si>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</si>
  <si>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</si>
  <si>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</si>
  <si>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</si>
  <si>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</si>
  <si>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</si>
  <si>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</si>
  <si>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</si>
  <si>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</si>
  <si>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</si>
  <si>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</si>
  <si>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</si>
  <si>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</si>
  <si>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</si>
  <si>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</si>
  <si>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</si>
  <si>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</si>
  <si>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</si>
  <si>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</si>
  <si>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</si>
  <si>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</si>
  <si>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</si>
  <si>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</si>
  <si>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</si>
  <si>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</si>
  <si>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</si>
  <si>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</si>
  <si>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</si>
  <si>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</si>
  <si>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</si>
  <si>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</si>
  <si>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</si>
  <si>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</si>
  <si>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</si>
  <si>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</si>
  <si>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</si>
  <si>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</si>
  <si>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</si>
  <si>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</si>
  <si>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</si>
  <si>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</si>
  <si>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</si>
  <si>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</si>
  <si>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</si>
  <si>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</si>
  <si>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</si>
  <si>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</si>
  <si>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</si>
  <si>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</si>
  <si>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</si>
  <si>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</si>
  <si>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</si>
  <si>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</si>
  <si>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</si>
  <si>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</si>
  <si>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</si>
  <si>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</si>
  <si>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</si>
  <si>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</si>
  <si>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</si>
  <si>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</si>
  <si>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</si>
  <si>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</si>
  <si>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</si>
  <si>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</si>
  <si>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</si>
  <si>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</si>
  <si>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</si>
  <si>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</si>
  <si>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</si>
  <si>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</si>
  <si>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</si>
  <si>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</si>
  <si>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</si>
  <si>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</si>
  <si>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</si>
  <si>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</si>
  <si>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</si>
  <si>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</si>
  <si>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</si>
  <si>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</si>
  <si>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</si>
  <si>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</si>
  <si>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</si>
  <si>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</si>
  <si>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</si>
  <si>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</si>
  <si>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</si>
  <si>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</si>
  <si>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</si>
  <si>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</si>
  <si>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</si>
  <si>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</si>
  <si>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</si>
  <si>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</si>
  <si>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</si>
  <si>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</si>
  <si>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</si>
  <si>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</si>
  <si>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</si>
  <si>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</si>
  <si>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</si>
  <si>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</si>
  <si>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</si>
  <si>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</si>
  <si>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</si>
  <si>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</si>
  <si>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</si>
  <si>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</si>
  <si>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</si>
  <si>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</si>
  <si>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</si>
  <si>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</si>
  <si>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</si>
  <si>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</si>
  <si>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</si>
  <si>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</si>
  <si>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</si>
  <si>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</si>
  <si>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</si>
  <si>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</si>
  <si>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</si>
  <si>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</si>
  <si>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</si>
  <si>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</si>
  <si>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</si>
  <si>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</si>
  <si>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</si>
  <si>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</si>
  <si>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</si>
  <si>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</si>
  <si>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</si>
  <si>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</si>
  <si>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</si>
  <si>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</si>
  <si>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</si>
  <si>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</si>
  <si>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</si>
  <si>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</si>
  <si>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</si>
  <si>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</si>
  <si>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</si>
  <si>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</si>
  <si>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</si>
  <si>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</si>
  <si>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</si>
  <si>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</si>
  <si>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</si>
  <si>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</si>
  <si>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</si>
  <si>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</si>
  <si>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</si>
  <si>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</si>
  <si>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</si>
  <si>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</si>
  <si>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</si>
  <si>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</si>
  <si>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</si>
  <si>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</si>
  <si>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</si>
  <si>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</si>
  <si>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</si>
  <si>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</si>
  <si>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</si>
  <si>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</si>
  <si>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</si>
  <si>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</si>
  <si>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</si>
  <si>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</si>
  <si>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</si>
  <si>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</si>
  <si>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</si>
  <si>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</si>
  <si>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</si>
  <si>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</si>
  <si>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</si>
  <si>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</si>
  <si>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</si>
  <si>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</si>
  <si>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</si>
  <si>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</si>
  <si>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</si>
  <si>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</si>
  <si>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</si>
  <si>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</si>
  <si>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</si>
  <si>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</si>
  <si>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</si>
  <si>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</si>
  <si>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</si>
  <si>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</si>
  <si>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</si>
  <si>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</si>
  <si>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</si>
  <si>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</si>
  <si>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</si>
  <si>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</si>
  <si>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</si>
  <si>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</si>
  <si>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</si>
  <si>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</si>
  <si>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</si>
  <si>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</si>
  <si>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</si>
  <si>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</si>
  <si>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</si>
  <si>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</si>
  <si>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</si>
  <si>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</si>
  <si>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</si>
  <si>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</si>
  <si>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</si>
  <si>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</si>
  <si>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</si>
  <si>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</si>
  <si>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</si>
  <si>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</si>
  <si>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</si>
  <si>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</si>
  <si>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</si>
  <si>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</si>
  <si>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</si>
  <si>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</si>
  <si>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</si>
  <si>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</si>
  <si>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</si>
  <si>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</si>
  <si>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</si>
  <si>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</si>
  <si>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</si>
  <si>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</si>
  <si>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</si>
  <si>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</si>
  <si>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</si>
  <si>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</si>
  <si>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</si>
  <si>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</si>
  <si>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</si>
  <si>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</si>
  <si>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</si>
  <si>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</si>
  <si>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</si>
  <si>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</si>
  <si>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</si>
  <si>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</si>
  <si>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</si>
  <si>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</si>
  <si>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</si>
  <si>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</si>
  <si>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</si>
  <si>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</si>
  <si>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</si>
  <si>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</si>
  <si>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</si>
  <si>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</si>
  <si>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</si>
  <si>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</si>
  <si>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</si>
  <si>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</si>
  <si>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</si>
  <si>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</si>
  <si>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</si>
  <si>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</si>
  <si>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</si>
  <si>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</si>
  <si>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</si>
  <si>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</si>
  <si>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</si>
  <si>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</si>
  <si>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</si>
  <si>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</si>
  <si>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</si>
  <si>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</si>
  <si>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</si>
  <si>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</si>
  <si>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</si>
  <si>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</si>
  <si>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</si>
  <si>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</si>
  <si>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</si>
  <si>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</si>
  <si>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</si>
  <si>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</si>
  <si>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</si>
  <si>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</si>
  <si>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</si>
  <si>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</si>
  <si>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</si>
  <si>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</si>
  <si>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</si>
  <si>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</si>
  <si>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</si>
  <si>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</si>
  <si>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</si>
  <si>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</si>
  <si>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</si>
  <si>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</si>
  <si>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</si>
  <si>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</si>
  <si>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</si>
  <si>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</si>
  <si>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</si>
  <si>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</si>
  <si>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</si>
  <si>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</si>
  <si>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</si>
  <si>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</si>
  <si>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</si>
  <si>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</si>
  <si>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</si>
  <si>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</si>
  <si>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</si>
  <si>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</si>
  <si>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</si>
  <si>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</si>
  <si>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</si>
  <si>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</si>
  <si>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</si>
  <si>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</si>
  <si>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</si>
  <si>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</si>
  <si>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</si>
  <si>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</si>
  <si>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</si>
  <si>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</si>
  <si>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</si>
  <si>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</si>
  <si>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</si>
  <si>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</si>
  <si>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</si>
  <si>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</si>
  <si>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</si>
  <si>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</si>
  <si>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</si>
  <si>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</si>
  <si>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</si>
  <si>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</si>
  <si>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</si>
  <si>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</si>
  <si>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</si>
  <si>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</si>
  <si>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</si>
  <si>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</si>
  <si>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</si>
  <si>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</si>
  <si>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</si>
  <si>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</si>
  <si>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</si>
  <si>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</si>
  <si>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</si>
  <si>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</si>
  <si>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</si>
  <si>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</si>
  <si>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</si>
  <si>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</si>
  <si>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</si>
  <si>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</si>
  <si>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</si>
  <si>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</si>
  <si>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</si>
  <si>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</si>
  <si>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</si>
  <si>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</si>
  <si>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</si>
  <si>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</si>
  <si>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</si>
  <si>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</si>
  <si>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</si>
  <si>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</si>
  <si>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</si>
  <si>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</si>
  <si>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</si>
  <si>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</si>
  <si>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</si>
  <si>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</si>
  <si>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</si>
  <si>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</si>
  <si>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</si>
  <si>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</si>
  <si>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</si>
  <si>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</si>
  <si>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</si>
  <si>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</si>
  <si>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</si>
  <si>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</si>
  <si>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</si>
  <si>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</si>
  <si>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</si>
  <si>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</si>
  <si>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</si>
  <si>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</si>
  <si>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</si>
  <si>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</si>
  <si>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</si>
  <si>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</si>
  <si>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</si>
  <si>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</si>
  <si>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</si>
  <si>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</si>
  <si>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</si>
  <si>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</si>
  <si>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</si>
  <si>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</si>
  <si>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</si>
  <si>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</si>
  <si>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</si>
  <si>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</si>
  <si>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</si>
  <si>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</si>
  <si>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</si>
  <si>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</si>
  <si>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</si>
  <si>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</si>
  <si>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</si>
  <si>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</si>
  <si>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</si>
  <si>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</si>
  <si>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</si>
  <si>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</si>
  <si>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</si>
  <si>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</si>
  <si>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</si>
  <si>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</si>
  <si>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</si>
  <si>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</si>
  <si>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</si>
  <si>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</si>
  <si>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</si>
  <si>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</si>
  <si>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</si>
  <si>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</si>
  <si>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</si>
  <si>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</si>
  <si>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</si>
  <si>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</si>
  <si>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</si>
  <si>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</si>
  <si>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</si>
  <si>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</si>
  <si>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</si>
  <si>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</si>
  <si>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</si>
  <si>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</si>
  <si>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</si>
  <si>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</si>
  <si>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</si>
  <si>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</si>
  <si>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</si>
  <si>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</si>
  <si>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</si>
  <si>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</si>
  <si>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</si>
  <si>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</si>
  <si>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</si>
  <si>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</si>
  <si>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</si>
  <si>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</si>
  <si>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</si>
  <si>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</si>
  <si>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</si>
  <si>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</si>
  <si>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</si>
  <si>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</si>
  <si>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</si>
  <si>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</si>
  <si>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</si>
  <si>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</si>
  <si>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</si>
  <si>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</si>
  <si>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</si>
  <si>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</si>
  <si>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</si>
  <si>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</si>
  <si>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</si>
  <si>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</si>
  <si>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</si>
  <si>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</si>
  <si>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</si>
  <si>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</si>
  <si>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</si>
  <si>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</si>
  <si>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</si>
  <si>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</si>
  <si>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</si>
  <si>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</si>
  <si>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</si>
  <si>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</si>
  <si>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</si>
  <si>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</si>
  <si>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</si>
  <si>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</si>
  <si>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</si>
  <si>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</si>
  <si>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</si>
  <si>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</si>
  <si>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</si>
  <si>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</si>
  <si>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</si>
  <si>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</si>
  <si>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</si>
  <si>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</si>
  <si>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</si>
  <si>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</si>
  <si>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</si>
  <si>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</si>
  <si>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</si>
  <si>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</si>
  <si>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</si>
  <si>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</si>
  <si>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</si>
  <si>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</si>
  <si>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</si>
  <si>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</si>
  <si>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</si>
  <si>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</si>
  <si>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</si>
  <si>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</si>
  <si>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</si>
  <si>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</si>
  <si>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</si>
  <si>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</si>
  <si>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</si>
  <si>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</si>
  <si>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</si>
  <si>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</si>
  <si>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</si>
  <si>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</si>
  <si>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</si>
  <si>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</si>
  <si>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</si>
  <si>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</si>
  <si>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</si>
  <si>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</si>
  <si>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</si>
  <si>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</si>
  <si>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</si>
  <si>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</si>
  <si>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</si>
  <si>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</si>
  <si>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</si>
  <si>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</si>
  <si>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</si>
  <si>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</si>
  <si>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</si>
  <si>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</si>
  <si>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</si>
  <si>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</si>
  <si>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</si>
  <si>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</si>
  <si>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</si>
  <si>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</si>
  <si>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</si>
  <si>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</si>
  <si>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</si>
  <si>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</si>
  <si>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</si>
  <si>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</si>
  <si>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</si>
  <si>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</si>
  <si>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</si>
  <si>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</si>
  <si>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</si>
  <si>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</si>
  <si>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</si>
  <si>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</si>
  <si>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</si>
  <si>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</si>
  <si>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</si>
  <si>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</si>
  <si>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</si>
  <si>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</si>
  <si>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</si>
  <si>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</si>
  <si>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</si>
  <si>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</si>
  <si>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</si>
  <si>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</si>
  <si>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</si>
  <si>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</si>
  <si>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</si>
  <si>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</si>
  <si>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</si>
  <si>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</si>
  <si>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</si>
  <si>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</si>
  <si>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</si>
  <si>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</si>
  <si>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</si>
  <si>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</si>
  <si>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</si>
  <si>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</si>
  <si>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</si>
  <si>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</si>
  <si>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</si>
  <si>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</si>
  <si>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</si>
  <si>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</si>
  <si>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</si>
  <si>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</si>
  <si>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</si>
  <si>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</si>
  <si>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</si>
  <si>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</si>
  <si>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</si>
  <si>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</si>
  <si>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</si>
  <si>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</si>
  <si>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</si>
  <si>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</si>
  <si>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</si>
  <si>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</si>
  <si>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</si>
  <si>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</si>
  <si>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</si>
  <si>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</si>
  <si>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</si>
  <si>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</si>
  <si>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</si>
  <si>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</si>
  <si>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</si>
  <si>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</si>
  <si>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</si>
  <si>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</si>
  <si>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</si>
  <si>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</si>
  <si>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</si>
  <si>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</si>
  <si>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</si>
  <si>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</si>
  <si>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</si>
  <si>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</si>
  <si>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</si>
  <si>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</si>
  <si>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</si>
  <si>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</si>
  <si>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</si>
  <si>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</si>
  <si>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</si>
  <si>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</si>
  <si>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</si>
  <si>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</si>
  <si>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</si>
  <si>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</si>
  <si>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</si>
  <si>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</si>
  <si>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</si>
  <si>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</si>
  <si>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</si>
  <si>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</si>
  <si>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</si>
  <si>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</si>
  <si>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</si>
  <si>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</si>
  <si>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</si>
  <si>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</si>
  <si>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</si>
  <si>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</si>
  <si>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</si>
  <si>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</si>
  <si>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</si>
  <si>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</si>
  <si>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</si>
  <si>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</si>
  <si>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</si>
  <si>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</si>
  <si>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</si>
  <si>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</si>
  <si>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</si>
  <si>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</si>
  <si>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</si>
  <si>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</si>
  <si>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</si>
  <si>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</si>
  <si>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</si>
  <si>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</si>
  <si>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</si>
  <si>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</si>
  <si>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</si>
  <si>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</si>
  <si>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</si>
  <si>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</si>
  <si>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</si>
  <si>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</si>
  <si>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</si>
  <si>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</si>
  <si>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</si>
  <si>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</si>
  <si>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</si>
  <si>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</si>
  <si>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</si>
  <si>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</si>
  <si>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</si>
  <si>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</si>
  <si>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</si>
  <si>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</si>
  <si>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</si>
  <si>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</si>
  <si>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</si>
  <si>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</si>
  <si>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</si>
  <si>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</si>
  <si>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</si>
  <si>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</si>
  <si>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</si>
  <si>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</si>
  <si>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</si>
  <si>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</si>
  <si>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</si>
  <si>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</si>
  <si>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</si>
  <si>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</si>
  <si>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</si>
  <si>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</si>
  <si>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</si>
  <si>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</si>
  <si>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</si>
  <si>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</si>
  <si>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</si>
  <si>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</si>
  <si>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</si>
  <si>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</si>
  <si>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</si>
  <si>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</si>
  <si>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</si>
  <si>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</si>
  <si>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</si>
  <si>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</si>
  <si>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</si>
  <si>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</si>
  <si>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</si>
  <si>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</si>
  <si>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</si>
  <si>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</si>
  <si>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</si>
  <si>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</si>
  <si>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</si>
  <si>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</si>
  <si>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</si>
  <si>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</si>
  <si>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</si>
  <si>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</si>
  <si>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</si>
  <si>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</si>
  <si>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</si>
  <si>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</si>
  <si>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</si>
  <si>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</si>
  <si>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</si>
  <si>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</si>
  <si>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</si>
  <si>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</si>
  <si>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</si>
  <si>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</si>
  <si>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</si>
  <si>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</si>
  <si>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</si>
  <si>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</si>
  <si>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</si>
  <si>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</si>
  <si>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</si>
  <si>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</si>
  <si>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</si>
  <si>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</si>
  <si>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</si>
  <si>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</si>
  <si>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</si>
  <si>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</si>
  <si>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</si>
  <si>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</si>
  <si>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</si>
  <si>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</si>
  <si>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</si>
  <si>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</si>
  <si>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</si>
  <si>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</si>
  <si>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</si>
  <si>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</si>
  <si>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</si>
  <si>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</si>
  <si>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</si>
  <si>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</si>
  <si>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</si>
  <si>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</si>
  <si>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</si>
  <si>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</si>
  <si>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</si>
  <si>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</si>
  <si>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</si>
  <si>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</si>
  <si>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</si>
  <si>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</si>
  <si>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</si>
  <si>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</si>
  <si>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</si>
  <si>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</si>
  <si>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</si>
  <si>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</si>
  <si>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</si>
  <si>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</si>
  <si>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</si>
  <si>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</si>
  <si>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</si>
  <si>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</si>
  <si>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</si>
  <si>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</si>
  <si>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</si>
  <si>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</si>
  <si>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</si>
  <si>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</si>
  <si>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</si>
  <si>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</si>
  <si>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</si>
  <si>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</si>
  <si>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</si>
  <si>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</si>
  <si>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</si>
  <si>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</si>
  <si>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</si>
  <si>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</si>
  <si>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</si>
  <si>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</si>
  <si>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</si>
  <si>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</si>
  <si>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</si>
  <si>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</si>
  <si>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</si>
  <si>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</si>
  <si>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</si>
  <si>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</si>
  <si>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</si>
  <si>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</si>
  <si>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</si>
  <si>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</si>
  <si>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</si>
  <si>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</si>
  <si>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</si>
  <si>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</si>
  <si>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</si>
  <si>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</si>
  <si>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</si>
  <si>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</si>
  <si>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</si>
  <si>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</si>
  <si>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</si>
  <si>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</si>
  <si>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</si>
  <si>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</si>
  <si>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</si>
  <si>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</si>
  <si>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</si>
  <si>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</si>
  <si>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</si>
  <si>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</si>
  <si>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</si>
  <si>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</si>
  <si>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</si>
  <si>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</si>
  <si>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</si>
  <si>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</si>
  <si>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</si>
  <si>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</si>
  <si>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</si>
  <si>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</si>
  <si>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</si>
  <si>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</si>
  <si>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</si>
  <si>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</si>
  <si>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</si>
  <si>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</si>
  <si>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</si>
  <si>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</si>
  <si>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</si>
  <si>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</si>
  <si>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</si>
  <si>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</si>
  <si>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</si>
  <si>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</si>
  <si>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</si>
  <si>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</si>
  <si>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</si>
  <si>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</si>
  <si>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</si>
  <si>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</si>
  <si>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</si>
  <si>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</si>
  <si>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</si>
  <si>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</si>
  <si>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</si>
  <si>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</si>
  <si>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</si>
  <si>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</si>
  <si>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</si>
  <si>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</si>
  <si>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</si>
  <si>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</si>
  <si>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</si>
  <si>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</si>
  <si>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</si>
  <si>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</si>
  <si>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</si>
  <si>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</si>
  <si>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</si>
  <si>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</si>
  <si>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</si>
  <si>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</si>
  <si>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</si>
  <si>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</si>
  <si>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</si>
  <si>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</si>
  <si>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</si>
  <si>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</si>
  <si>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</si>
  <si>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</si>
  <si>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</si>
  <si>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</si>
  <si>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</si>
  <si>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</si>
  <si>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</si>
  <si>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</si>
  <si>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</si>
  <si>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</si>
  <si>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</si>
  <si>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</si>
  <si>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</si>
  <si>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</si>
  <si>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</si>
  <si>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</si>
  <si>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</si>
  <si>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</si>
  <si>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</si>
  <si>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</si>
  <si>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</si>
  <si>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</si>
  <si>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</si>
  <si>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</si>
  <si>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</si>
  <si>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</si>
  <si>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</si>
  <si>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</si>
  <si>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</si>
  <si>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</si>
  <si>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</si>
  <si>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</si>
  <si>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</si>
  <si>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</si>
  <si>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</si>
  <si>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</si>
  <si>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</si>
  <si>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</si>
  <si>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</si>
  <si>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</si>
  <si>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</si>
  <si>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</si>
  <si>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</si>
  <si>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</si>
  <si>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</si>
  <si>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</si>
  <si>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</si>
  <si>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</si>
  <si>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</si>
  <si>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</si>
  <si>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</si>
  <si>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</si>
  <si>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</si>
  <si>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</si>
  <si>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</si>
  <si>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</si>
  <si>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</si>
  <si>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</si>
  <si>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</si>
  <si>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</si>
  <si>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</si>
  <si>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</si>
  <si>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</si>
  <si>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</si>
  <si>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</si>
  <si>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</si>
  <si>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</si>
  <si>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</si>
  <si>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</si>
  <si>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</si>
  <si>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</si>
  <si>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</si>
  <si>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</si>
  <si>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</si>
  <si>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</si>
  <si>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</si>
  <si>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</si>
  <si>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</si>
  <si>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</si>
  <si>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</si>
  <si>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</si>
  <si>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</si>
  <si>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</si>
  <si>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</si>
  <si>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</si>
  <si>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</si>
  <si>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</si>
  <si>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</si>
  <si>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</si>
  <si>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</si>
  <si>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</si>
  <si>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</si>
  <si>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</si>
  <si>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</si>
  <si>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</si>
  <si>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</si>
  <si>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</si>
  <si>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</si>
  <si>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</si>
  <si>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</si>
  <si>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</si>
  <si>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</si>
  <si>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</si>
  <si>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</si>
  <si>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</si>
  <si>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</si>
  <si>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</si>
  <si>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</si>
  <si>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</si>
  <si>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</si>
  <si>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</si>
  <si>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</si>
  <si>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</si>
  <si>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</si>
  <si>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</si>
  <si>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</si>
  <si>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</si>
  <si>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</si>
  <si>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</si>
  <si>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</si>
  <si>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</si>
  <si>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</si>
  <si>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</si>
  <si>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</si>
  <si>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</si>
  <si>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</si>
  <si>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</si>
  <si>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</si>
  <si>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</si>
  <si>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</si>
  <si>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</si>
  <si>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</si>
  <si>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</si>
  <si>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</si>
  <si>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</si>
  <si>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</si>
  <si>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</si>
  <si>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</si>
  <si>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</si>
  <si>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</si>
  <si>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</si>
  <si>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</si>
  <si>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</si>
  <si>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</si>
  <si>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</si>
  <si>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</si>
  <si>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</si>
  <si>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</si>
  <si>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</si>
  <si>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</si>
  <si>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</si>
  <si>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</si>
  <si>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</si>
  <si>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</si>
  <si>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</si>
  <si>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</si>
  <si>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</si>
  <si>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</si>
  <si>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</si>
  <si>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</si>
  <si>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</si>
  <si>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</si>
  <si>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</si>
  <si>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</si>
  <si>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</si>
  <si>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</si>
  <si>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</si>
  <si>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</si>
  <si>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</si>
  <si>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</si>
  <si>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</si>
  <si>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</si>
  <si>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</si>
  <si>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</si>
  <si>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</si>
  <si>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</si>
  <si>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</si>
  <si>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</si>
  <si>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</si>
  <si>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</si>
  <si>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</si>
  <si>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</si>
  <si>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</si>
  <si>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</si>
  <si>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</si>
  <si>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</si>
  <si>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</si>
  <si>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</si>
  <si>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</si>
  <si>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</si>
  <si>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</si>
  <si>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</si>
  <si>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</si>
  <si>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</si>
  <si>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</si>
  <si>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</si>
  <si>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</si>
  <si>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</si>
  <si>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</si>
  <si>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</si>
  <si>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</si>
  <si>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</si>
  <si>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</si>
  <si>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</si>
  <si>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</si>
  <si>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</si>
  <si>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</si>
  <si>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</si>
  <si>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</si>
  <si>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</si>
  <si>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</si>
  <si>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</si>
  <si>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</si>
  <si>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</si>
  <si>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</si>
  <si>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</si>
  <si>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</si>
  <si>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</si>
  <si>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</si>
  <si>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</si>
  <si>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</si>
  <si>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</si>
  <si>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</si>
  <si>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</si>
  <si>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</si>
  <si>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</si>
  <si>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</si>
  <si>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</si>
  <si>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</si>
  <si>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</si>
  <si>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</si>
  <si>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</si>
  <si>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</si>
  <si>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</si>
  <si>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</si>
  <si>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</si>
  <si>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</si>
  <si>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</si>
  <si>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</si>
  <si>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</si>
  <si>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</si>
  <si>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</si>
  <si>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</si>
  <si>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</si>
  <si>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</si>
  <si>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</si>
  <si>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</si>
  <si>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</si>
  <si>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</si>
  <si>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</si>
  <si>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</si>
  <si>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</si>
  <si>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</si>
  <si>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</si>
  <si>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</si>
  <si>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</si>
  <si>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</si>
  <si>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</si>
  <si>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</si>
  <si>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</si>
  <si>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</si>
  <si>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</si>
  <si>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</si>
  <si>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</si>
  <si>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</si>
  <si>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</si>
  <si>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</si>
  <si>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</si>
  <si>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</si>
  <si>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</si>
  <si>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</si>
  <si>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</si>
  <si>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</si>
  <si>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</si>
  <si>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</si>
  <si>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</si>
  <si>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</si>
  <si>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</si>
  <si>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</si>
  <si>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</si>
  <si>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</si>
  <si>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</si>
  <si>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</si>
  <si>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</si>
  <si>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</si>
  <si>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</si>
  <si>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</si>
  <si>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</si>
  <si>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</si>
  <si>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</si>
  <si>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</si>
  <si>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</si>
  <si>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</si>
  <si>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</si>
  <si>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</si>
  <si>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</si>
  <si>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</si>
  <si>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</si>
  <si>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</si>
  <si>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</si>
  <si>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</si>
  <si>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</si>
  <si>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</si>
  <si>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</si>
  <si>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</si>
  <si>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</si>
  <si>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</si>
  <si>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</si>
  <si>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</si>
  <si>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</si>
  <si>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</si>
  <si>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</si>
  <si>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</si>
  <si>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</si>
  <si>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</si>
  <si>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</si>
  <si>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</si>
  <si>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</si>
  <si>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</si>
  <si>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</si>
  <si>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</si>
  <si>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</si>
  <si>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</si>
  <si>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</si>
  <si>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</si>
  <si>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</si>
  <si>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</si>
  <si>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</si>
  <si>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</si>
  <si>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</si>
  <si>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</si>
  <si>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</si>
  <si>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</si>
  <si>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</si>
  <si>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</si>
  <si>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</si>
  <si>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</si>
  <si>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</si>
  <si>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</si>
  <si>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</si>
  <si>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</si>
  <si>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</si>
  <si>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</si>
  <si>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</si>
  <si>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</si>
  <si>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</si>
  <si>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</si>
  <si>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</si>
  <si>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</si>
  <si>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</si>
  <si>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</si>
  <si>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</si>
  <si>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</si>
  <si>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</si>
  <si>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</si>
  <si>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</si>
  <si>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</si>
  <si>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</si>
  <si>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</si>
  <si>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</si>
  <si>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</si>
  <si>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</si>
  <si>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</si>
  <si>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</si>
  <si>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</si>
  <si>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</si>
  <si>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</si>
  <si>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</si>
  <si>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</si>
  <si>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</si>
  <si>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</si>
  <si>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</si>
  <si>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</si>
  <si>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</si>
  <si>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</si>
  <si>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</si>
  <si>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</si>
  <si>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</si>
  <si>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</si>
  <si>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</si>
  <si>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</si>
  <si>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</si>
  <si>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</si>
  <si>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</si>
  <si>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</si>
  <si>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</si>
  <si>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</si>
  <si>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</si>
  <si>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</si>
  <si>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</si>
  <si>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</si>
  <si>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</si>
  <si>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</si>
  <si>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</si>
  <si>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</si>
  <si>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</si>
  <si>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</si>
  <si>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</si>
  <si>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</si>
  <si>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</si>
  <si>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</si>
  <si>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</si>
  <si>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</si>
  <si>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</si>
  <si>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</si>
  <si>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</si>
  <si>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</si>
  <si>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</si>
  <si>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</si>
  <si>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</si>
  <si>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</si>
  <si>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</si>
  <si>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</si>
  <si>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</si>
  <si>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</si>
  <si>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</si>
  <si>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</si>
  <si>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</si>
  <si>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</si>
  <si>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</si>
  <si>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</si>
  <si>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</si>
  <si>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</si>
  <si>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</si>
  <si>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</si>
  <si>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</si>
  <si>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</si>
  <si>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</si>
  <si>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</si>
  <si>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</si>
  <si>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</si>
  <si>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</si>
  <si>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</si>
  <si>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</si>
  <si>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</si>
  <si>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</si>
  <si>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</si>
  <si>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</si>
  <si>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</si>
  <si>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</si>
  <si>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</si>
  <si>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</si>
  <si>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</si>
  <si>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</si>
  <si>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</si>
  <si>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</si>
  <si>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</si>
  <si>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</si>
  <si>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</si>
  <si>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</si>
  <si>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</si>
  <si>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</si>
  <si>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</si>
  <si>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</si>
  <si>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</si>
  <si>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</si>
  <si>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</si>
  <si>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</si>
  <si>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</si>
  <si>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</si>
  <si>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</si>
  <si>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</si>
  <si>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</si>
  <si>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</si>
  <si>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</si>
  <si>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</si>
  <si>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</si>
  <si>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</si>
  <si>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</si>
  <si>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</si>
  <si>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</si>
  <si>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</si>
  <si>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</si>
  <si>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</si>
  <si>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</si>
  <si>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</si>
  <si>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</si>
  <si>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</si>
  <si>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</si>
  <si>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</si>
  <si>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</si>
  <si>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</si>
  <si>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</si>
  <si>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</si>
  <si>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</si>
  <si>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</si>
  <si>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</si>
  <si>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</si>
  <si>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</si>
  <si>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</si>
  <si>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</si>
  <si>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</si>
  <si>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</si>
  <si>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</si>
  <si>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</si>
  <si>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</si>
  <si>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</si>
  <si>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</si>
  <si>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</si>
  <si>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</si>
  <si>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</si>
  <si>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</si>
  <si>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</si>
  <si>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</si>
  <si>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</si>
  <si>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</si>
  <si>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</si>
  <si>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</si>
  <si>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</si>
  <si>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</si>
  <si>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</si>
  <si>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</si>
  <si>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</si>
  <si>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</si>
  <si>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</si>
  <si>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</si>
  <si>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</si>
  <si>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</si>
  <si>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</si>
  <si>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</si>
  <si>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</si>
  <si>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</si>
  <si>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</si>
  <si>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</si>
  <si>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</si>
  <si>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</si>
  <si>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</si>
  <si>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</si>
  <si>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</si>
  <si>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</si>
  <si>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</si>
  <si>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</si>
  <si>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</si>
  <si>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</si>
  <si>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</si>
  <si>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</si>
  <si>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</si>
  <si>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</si>
  <si>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</si>
  <si>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</si>
  <si>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</si>
  <si>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</si>
  <si>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</si>
  <si>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</si>
  <si>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</si>
  <si>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</si>
  <si>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</si>
  <si>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</si>
  <si>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</si>
  <si>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</si>
  <si>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</si>
  <si>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</si>
  <si>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</si>
  <si>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</si>
  <si>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</si>
  <si>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</si>
  <si>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</si>
  <si>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</si>
  <si>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</si>
  <si>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</si>
  <si>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</si>
  <si>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</si>
  <si>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</si>
  <si>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</si>
  <si>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</si>
  <si>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</si>
  <si>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</si>
  <si>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</si>
  <si>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</si>
  <si>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</si>
  <si>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</si>
  <si>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</si>
  <si>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</si>
  <si>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</si>
  <si>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</si>
  <si>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</si>
  <si>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</si>
  <si>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</si>
  <si>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</si>
  <si>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</si>
  <si>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</si>
  <si>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</si>
  <si>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</si>
  <si>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</si>
  <si>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</si>
  <si>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</si>
  <si>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</si>
  <si>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</si>
  <si>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</si>
  <si>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</si>
  <si>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</si>
  <si>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</si>
  <si>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</si>
  <si>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</si>
  <si>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</si>
  <si>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</si>
  <si>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</si>
  <si>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</si>
  <si>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</si>
  <si>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</si>
  <si>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</si>
  <si>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</si>
  <si>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</si>
  <si>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</si>
  <si>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</si>
  <si>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</si>
  <si>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</si>
  <si>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</si>
  <si>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</si>
  <si>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</si>
  <si>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</si>
  <si>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</si>
  <si>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</si>
  <si>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</si>
  <si>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</si>
  <si>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</si>
  <si>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</si>
  <si>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</si>
  <si>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</si>
  <si>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</si>
  <si>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</si>
  <si>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</si>
  <si>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</si>
  <si>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</si>
  <si>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</si>
  <si>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</si>
  <si>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</si>
  <si>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</si>
  <si>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</si>
  <si>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</si>
  <si>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</si>
  <si>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</si>
  <si>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</si>
  <si>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</si>
  <si>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</si>
  <si>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</si>
  <si>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</si>
  <si>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</si>
  <si>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</si>
  <si>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</si>
  <si>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</si>
  <si>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</si>
  <si>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</si>
  <si>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</si>
  <si>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</si>
  <si>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</si>
  <si>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</si>
  <si>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</si>
  <si>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</si>
  <si>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</si>
  <si>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</si>
  <si>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</si>
  <si>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</si>
  <si>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</si>
  <si>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</si>
  <si>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</si>
  <si>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</si>
  <si>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</si>
  <si>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</si>
  <si>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</si>
  <si>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</si>
  <si>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</si>
  <si>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</si>
  <si>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</si>
  <si>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</si>
  <si>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</si>
  <si>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</si>
  <si>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</si>
  <si>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</si>
  <si>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</si>
  <si>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</si>
  <si>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</si>
  <si>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</si>
  <si>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</si>
  <si>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</si>
  <si>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</si>
  <si>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</si>
  <si>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</si>
  <si>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</si>
  <si>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</si>
  <si>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</si>
  <si>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</si>
  <si>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</si>
  <si>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</si>
  <si>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</si>
  <si>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</si>
  <si>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</si>
  <si>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</si>
  <si>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</si>
  <si>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</si>
  <si>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</si>
  <si>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</si>
  <si>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</si>
  <si>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</si>
  <si>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</si>
  <si>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</si>
  <si>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</si>
  <si>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</si>
  <si>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</si>
  <si>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</si>
  <si>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</si>
  <si>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</si>
  <si>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</si>
  <si>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</si>
  <si>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</si>
  <si>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</si>
  <si>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</si>
  <si>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</si>
  <si>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</si>
  <si>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</si>
  <si>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</si>
  <si>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</si>
  <si>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</si>
  <si>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</si>
  <si>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</si>
  <si>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</si>
  <si>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</si>
  <si>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</si>
  <si>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</si>
  <si>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</si>
  <si>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</si>
  <si>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</si>
  <si>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</si>
  <si>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</si>
  <si>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</si>
  <si>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</si>
  <si>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</si>
  <si>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</si>
  <si>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</si>
  <si>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</si>
  <si>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</si>
  <si>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</si>
  <si>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</si>
  <si>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</si>
  <si>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</si>
  <si>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</si>
  <si>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</si>
  <si>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</si>
  <si>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</si>
  <si>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</si>
  <si>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</si>
  <si>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</si>
  <si>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</si>
  <si>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</si>
  <si>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</si>
  <si>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</si>
  <si>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</si>
  <si>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</si>
  <si>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</si>
  <si>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</si>
  <si>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</si>
  <si>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</si>
  <si>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</si>
  <si>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</si>
  <si>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</si>
  <si>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</si>
  <si>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</si>
  <si>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</si>
  <si>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</si>
  <si>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</si>
  <si>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</si>
  <si>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</si>
  <si>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</si>
  <si>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</si>
  <si>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</si>
  <si>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</si>
  <si>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</si>
  <si>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</si>
  <si>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</si>
  <si>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</si>
  <si>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</si>
  <si>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</si>
  <si>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</si>
  <si>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</si>
  <si>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</si>
  <si>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</si>
  <si>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</si>
  <si>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</si>
  <si>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</si>
  <si>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</si>
  <si>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</si>
  <si>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</si>
  <si>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</si>
  <si>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</si>
  <si>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</si>
  <si>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</si>
  <si>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</si>
  <si>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</si>
  <si>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</si>
  <si>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</si>
  <si>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</si>
  <si>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</si>
  <si>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</si>
  <si>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</si>
  <si>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</si>
  <si>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</si>
  <si>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</si>
  <si>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</si>
  <si>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</si>
  <si>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</si>
  <si>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</si>
  <si>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</si>
  <si>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</si>
  <si>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</si>
  <si>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</si>
  <si>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</si>
  <si>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</si>
  <si>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</si>
  <si>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</si>
  <si>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</si>
  <si>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</si>
  <si>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</si>
  <si>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</si>
  <si>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</si>
  <si>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</si>
  <si>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</si>
  <si>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</si>
  <si>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</si>
  <si>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</si>
  <si>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</si>
  <si>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</si>
  <si>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</si>
  <si>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</si>
  <si>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</si>
  <si>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</si>
  <si>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</si>
  <si>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</si>
  <si>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</si>
  <si>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</si>
  <si>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</si>
  <si>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</si>
  <si>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</si>
  <si>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</si>
  <si>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</si>
  <si>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</si>
  <si>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</si>
  <si>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</si>
  <si>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</si>
  <si>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</si>
  <si>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</si>
  <si>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</si>
  <si>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</si>
  <si>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</si>
  <si>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</si>
  <si>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</si>
  <si>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</si>
  <si>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</si>
  <si>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</si>
  <si>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</si>
  <si>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</si>
  <si>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</si>
  <si>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</si>
  <si>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</si>
  <si>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</si>
  <si>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</si>
  <si>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</si>
  <si>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</si>
  <si>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</si>
  <si>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</si>
  <si>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</si>
  <si>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</si>
  <si>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</si>
  <si>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</si>
  <si>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</si>
  <si>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</si>
  <si>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</si>
  <si>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</si>
  <si>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</si>
  <si>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</si>
  <si>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</si>
  <si>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</si>
  <si>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</si>
  <si>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</si>
  <si>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</si>
  <si>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</si>
  <si>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</si>
  <si>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</si>
  <si>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</si>
  <si>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</si>
  <si>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</si>
  <si>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</si>
  <si>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</si>
  <si>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</si>
  <si>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</si>
  <si>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</si>
  <si>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</si>
  <si>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</si>
  <si>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</si>
  <si>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</si>
  <si>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</si>
  <si>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</si>
  <si>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</si>
  <si>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</si>
  <si>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</si>
  <si>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</si>
  <si>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</si>
  <si>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</si>
  <si>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</si>
  <si>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</si>
  <si>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</si>
  <si>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</si>
  <si>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</si>
  <si>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</si>
  <si>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</si>
  <si>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</si>
  <si>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</si>
  <si>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</si>
  <si>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</si>
  <si>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</si>
  <si>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</si>
  <si>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</si>
  <si>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</si>
  <si>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</si>
  <si>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</si>
  <si>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</si>
  <si>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</si>
  <si>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</si>
  <si>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</si>
  <si>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</si>
  <si>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</si>
  <si>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</si>
  <si>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</si>
  <si>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</si>
  <si>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</si>
  <si>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</si>
  <si>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</si>
  <si>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</si>
  <si>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</si>
  <si>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</si>
  <si>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</si>
  <si>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</si>
  <si>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</si>
  <si>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</si>
  <si>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</si>
  <si>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</si>
  <si>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</si>
  <si>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</si>
  <si>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</si>
  <si>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</si>
  <si>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</si>
  <si>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</si>
  <si>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</si>
  <si>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</si>
  <si>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</si>
  <si>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</si>
  <si>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</si>
  <si>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</si>
  <si>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</si>
  <si>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</si>
  <si>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</si>
  <si>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</si>
  <si>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</si>
  <si>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</si>
  <si>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</si>
  <si>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</si>
  <si>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</si>
  <si>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</si>
  <si>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</si>
  <si>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</si>
  <si>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</si>
  <si>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</si>
  <si>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</si>
  <si>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</si>
  <si>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</si>
  <si>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</si>
  <si>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</si>
  <si>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</si>
  <si>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</si>
  <si>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</si>
  <si>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</si>
  <si>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</si>
  <si>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</si>
  <si>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</si>
  <si>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</si>
  <si>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</si>
  <si>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</si>
  <si>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</si>
  <si>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</si>
  <si>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</si>
  <si>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</si>
  <si>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</si>
  <si>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</si>
  <si>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</si>
  <si>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</si>
  <si>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</si>
  <si>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</si>
  <si>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</si>
  <si>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</si>
  <si>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</si>
  <si>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</si>
  <si>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</si>
  <si>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</si>
  <si>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</si>
  <si>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</si>
  <si>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</si>
  <si>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</si>
  <si>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</si>
  <si>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</si>
  <si>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</si>
  <si>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</si>
  <si>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</si>
  <si>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</si>
  <si>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</si>
  <si>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</si>
  <si>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</si>
  <si>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</si>
  <si>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</si>
  <si>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</si>
  <si>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</si>
  <si>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</si>
  <si>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</si>
  <si>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</si>
  <si>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</si>
  <si>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</si>
  <si>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</si>
  <si>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</si>
  <si>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</si>
  <si>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</si>
  <si>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</si>
  <si>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</si>
  <si>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</si>
  <si>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</si>
  <si>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</si>
  <si>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</si>
  <si>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</si>
  <si>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</si>
  <si>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</si>
  <si>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</si>
  <si>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</si>
  <si>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</si>
  <si>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</si>
  <si>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</si>
  <si>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</si>
  <si>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</si>
  <si>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</si>
  <si>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</si>
  <si>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</si>
  <si>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</si>
  <si>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</si>
  <si>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</si>
  <si>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</si>
  <si>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</si>
  <si>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</si>
  <si>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</si>
  <si>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</si>
  <si>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</si>
  <si>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</si>
  <si>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</si>
  <si>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</si>
  <si>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</si>
  <si>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</si>
  <si>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</si>
  <si>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</si>
  <si>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</si>
  <si>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</si>
  <si>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</si>
  <si>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</si>
  <si>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</si>
  <si>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</si>
  <si>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</si>
  <si>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</si>
  <si>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</si>
  <si>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</si>
  <si>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</si>
  <si>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</si>
  <si>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</si>
  <si>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</si>
  <si>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</si>
  <si>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</si>
  <si>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</si>
  <si>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</si>
  <si>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</si>
  <si>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</si>
  <si>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</si>
  <si>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</si>
  <si>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</si>
  <si>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</si>
  <si>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</si>
  <si>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</si>
  <si>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</si>
  <si>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</si>
  <si>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</si>
  <si>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</si>
  <si>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</si>
  <si>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</si>
  <si>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</si>
  <si>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</si>
  <si>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</si>
  <si>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</si>
  <si>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</si>
  <si>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</si>
  <si>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</si>
  <si>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</si>
  <si>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</si>
  <si>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</si>
  <si>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</si>
  <si>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</si>
  <si>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</si>
  <si>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</si>
  <si>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</si>
  <si>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</si>
  <si>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</si>
  <si>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</si>
  <si>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</si>
  <si>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</si>
  <si>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</si>
  <si>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</si>
  <si>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</si>
  <si>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</si>
  <si>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</si>
  <si>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</si>
  <si>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</si>
  <si>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</si>
  <si>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</si>
  <si>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</si>
  <si>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</si>
  <si>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</si>
  <si>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</si>
  <si>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</si>
  <si>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</si>
  <si>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</si>
  <si>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</si>
  <si>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</si>
  <si>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</si>
  <si>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</si>
  <si>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</si>
  <si>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</si>
  <si>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</si>
  <si>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</si>
  <si>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</si>
  <si>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</si>
  <si>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</si>
  <si>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</si>
  <si>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</si>
  <si>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</si>
  <si>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</si>
  <si>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</si>
  <si>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</si>
  <si>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</si>
  <si>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</si>
  <si>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</si>
  <si>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</si>
  <si>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</si>
  <si>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</si>
  <si>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</si>
  <si>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</si>
  <si>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</si>
  <si>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</si>
  <si>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</si>
  <si>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</si>
  <si>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</si>
  <si>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</si>
  <si>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</si>
  <si>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</si>
  <si>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</si>
  <si>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</si>
  <si>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</si>
  <si>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</si>
  <si>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</si>
  <si>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</si>
  <si>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</si>
  <si>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</si>
  <si>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</si>
  <si>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</si>
  <si>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</si>
  <si>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</si>
  <si>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</si>
  <si>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</si>
  <si>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</si>
  <si>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</si>
  <si>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</si>
  <si>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</si>
  <si>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</si>
  <si>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</si>
  <si>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</si>
  <si>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</si>
  <si>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</si>
  <si>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</si>
  <si>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</si>
  <si>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</si>
  <si>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</si>
  <si>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</si>
  <si>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</si>
  <si>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</si>
  <si>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</si>
  <si>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</si>
  <si>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</si>
  <si>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</si>
  <si>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</si>
  <si>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</si>
  <si>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</si>
  <si>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</si>
  <si>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</si>
  <si>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</si>
  <si>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</si>
  <si>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</si>
  <si>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</si>
  <si>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</si>
  <si>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</si>
  <si>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</si>
  <si>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</si>
  <si>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</si>
  <si>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</si>
  <si>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</si>
  <si>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</si>
  <si>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</si>
  <si>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</si>
  <si>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</si>
  <si>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</si>
  <si>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</si>
  <si>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</si>
  <si>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</si>
  <si>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</si>
  <si>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</si>
  <si>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</si>
  <si>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</si>
  <si>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</si>
  <si>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</si>
  <si>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</si>
  <si>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</si>
  <si>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</si>
  <si>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</si>
  <si>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</si>
  <si>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</si>
  <si>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</si>
  <si>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</si>
  <si>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</si>
  <si>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</si>
  <si>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</si>
  <si>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</si>
  <si>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</si>
  <si>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</si>
  <si>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</si>
  <si>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</si>
  <si>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</si>
  <si>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</si>
  <si>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</si>
  <si>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</si>
  <si>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</si>
  <si>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</si>
  <si>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</si>
  <si>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</si>
  <si>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</si>
  <si>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</si>
  <si>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</si>
  <si>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</si>
  <si>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</si>
  <si>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</si>
  <si>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</si>
  <si>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</si>
  <si>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</si>
  <si>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</si>
  <si>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</si>
  <si>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</si>
  <si>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</si>
  <si>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</si>
  <si>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</si>
  <si>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</si>
  <si>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</si>
  <si>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</si>
  <si>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</si>
  <si>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</si>
  <si>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</si>
  <si>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</si>
  <si>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</si>
  <si>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</si>
  <si>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</si>
  <si>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</si>
  <si>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</si>
  <si>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</si>
  <si>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</si>
  <si>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</si>
  <si>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</si>
  <si>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</si>
  <si>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</si>
  <si>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</si>
  <si>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</si>
  <si>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</si>
  <si>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</si>
  <si>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</si>
  <si>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</si>
  <si>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</si>
  <si>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</si>
  <si>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</si>
  <si>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</si>
  <si>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</si>
  <si>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</si>
  <si>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</si>
  <si>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</si>
  <si>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</si>
  <si>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</si>
  <si>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</si>
  <si>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</si>
  <si>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</si>
  <si>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</si>
  <si>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</si>
  <si>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</si>
  <si>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</si>
  <si>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</si>
  <si>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</si>
  <si>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</si>
  <si>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</si>
  <si>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</si>
  <si>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</si>
  <si>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</si>
  <si>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</si>
  <si>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</si>
  <si>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</si>
  <si>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</si>
  <si>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</si>
  <si>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</si>
  <si>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</si>
  <si>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</si>
  <si>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</si>
  <si>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</si>
  <si>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</si>
  <si>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</si>
  <si>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</si>
  <si>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</si>
  <si>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</si>
  <si>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</si>
  <si>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</si>
  <si>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</si>
  <si>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</si>
  <si>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</si>
  <si>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</si>
  <si>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</si>
  <si>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</si>
  <si>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</si>
  <si>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</si>
  <si>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</si>
  <si>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</si>
  <si>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</si>
  <si>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</si>
  <si>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</si>
  <si>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</si>
  <si>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</si>
  <si>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</si>
  <si>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</si>
  <si>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</si>
  <si>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</si>
  <si>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</si>
  <si>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</si>
  <si>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</si>
  <si>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</si>
  <si>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</si>
  <si>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</si>
  <si>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</si>
  <si>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</si>
  <si>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</si>
  <si>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</si>
  <si>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</si>
  <si>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</si>
  <si>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</si>
  <si>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</si>
  <si>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</si>
  <si>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</si>
  <si>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</si>
  <si>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</si>
  <si>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</si>
  <si>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</si>
  <si>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</si>
  <si>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</si>
  <si>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</si>
  <si>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</si>
  <si>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</si>
  <si>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</si>
  <si>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</si>
  <si>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</si>
  <si>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</si>
  <si>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</si>
  <si>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</si>
  <si>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</si>
  <si>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</si>
  <si>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</si>
  <si>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</si>
  <si>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</si>
  <si>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</si>
  <si>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</si>
  <si>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</si>
  <si>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</si>
  <si>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</si>
  <si>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</si>
  <si>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</si>
  <si>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</si>
  <si>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</si>
  <si>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</si>
  <si>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</si>
  <si>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</si>
  <si>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</si>
  <si>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</si>
  <si>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</si>
  <si>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</si>
  <si>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</si>
  <si>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</si>
  <si>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</si>
  <si>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</si>
  <si>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</si>
  <si>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</si>
  <si>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</si>
  <si>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</si>
  <si>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</si>
  <si>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</si>
  <si>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</si>
  <si>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</si>
  <si>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</si>
  <si>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</si>
  <si>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</si>
  <si>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</si>
  <si>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</si>
  <si>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</si>
  <si>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</si>
  <si>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</si>
  <si>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</si>
  <si>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</si>
  <si>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</si>
  <si>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</si>
  <si>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</si>
  <si>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</si>
  <si>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</si>
  <si>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</si>
  <si>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</si>
  <si>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</si>
  <si>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</si>
  <si>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</si>
  <si>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</si>
  <si>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</si>
  <si>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</si>
  <si>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</si>
  <si>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</si>
  <si>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</si>
  <si>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</si>
  <si>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</si>
  <si>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</si>
  <si>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</si>
  <si>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</si>
  <si>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</si>
  <si>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</si>
  <si>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</si>
  <si>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</si>
  <si>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</si>
  <si>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</si>
  <si>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</si>
  <si>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</si>
  <si>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</si>
  <si>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</si>
  <si>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</si>
  <si>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</si>
  <si>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</si>
  <si>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</si>
  <si>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</si>
  <si>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</si>
  <si>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</si>
  <si>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</si>
  <si>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</si>
  <si>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</si>
  <si>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</si>
  <si>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</si>
  <si>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</si>
  <si>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</si>
  <si>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</si>
  <si>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</si>
  <si>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</si>
  <si>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</si>
  <si>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</si>
  <si>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</si>
  <si>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</si>
  <si>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</si>
  <si>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</si>
  <si>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</si>
  <si>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</si>
  <si>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</si>
  <si>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</si>
  <si>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</si>
  <si>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</si>
  <si>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</si>
  <si>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</si>
  <si>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</si>
  <si>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</si>
  <si>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</si>
  <si>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</si>
  <si>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</si>
  <si>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</si>
  <si>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</si>
  <si>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</si>
  <si>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</si>
  <si>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</si>
  <si>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</si>
  <si>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</si>
  <si>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</si>
  <si>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</si>
  <si>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</si>
  <si>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</si>
  <si>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</si>
  <si>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</si>
  <si>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</si>
  <si>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</si>
  <si>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</si>
  <si>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</si>
  <si>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</si>
  <si>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</si>
  <si>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</si>
  <si>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</si>
  <si>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</si>
  <si>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</si>
  <si>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</si>
  <si>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</si>
  <si>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</si>
  <si>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</si>
  <si>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</si>
  <si>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</si>
  <si>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</si>
  <si>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</si>
  <si>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</si>
  <si>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</si>
  <si>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</si>
  <si>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</si>
  <si>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</si>
  <si>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</si>
  <si>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</si>
  <si>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</si>
  <si>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</si>
  <si>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</si>
  <si>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</si>
  <si>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</si>
  <si>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</si>
  <si>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</si>
  <si>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</si>
  <si>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</si>
  <si>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</si>
  <si>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</si>
  <si>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</si>
  <si>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</si>
  <si>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</si>
  <si>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</si>
  <si>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</si>
  <si>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</si>
  <si>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</si>
  <si>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</si>
  <si>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</si>
  <si>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</si>
  <si>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</si>
  <si>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</si>
  <si>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</si>
  <si>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</si>
  <si>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</si>
  <si>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</si>
  <si>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</si>
  <si>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</si>
  <si>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</si>
  <si>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</si>
  <si>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</si>
  <si>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</si>
  <si>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</si>
  <si>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</si>
  <si>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</si>
  <si>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</si>
  <si>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</si>
  <si>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</si>
  <si>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</si>
  <si>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</si>
  <si>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</si>
  <si>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</si>
  <si>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</si>
  <si>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</si>
  <si>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</si>
  <si>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</si>
  <si>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</si>
  <si>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</si>
  <si>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</si>
  <si>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</si>
  <si>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</si>
  <si>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</si>
  <si>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</si>
  <si>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</si>
  <si>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</si>
  <si>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</si>
  <si>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</si>
  <si>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</si>
  <si>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</si>
  <si>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</si>
  <si>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</si>
  <si>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</si>
  <si>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</si>
  <si>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</si>
  <si>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</si>
  <si>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</si>
  <si>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</si>
  <si>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</si>
  <si>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</si>
  <si>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</si>
  <si>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</si>
  <si>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</si>
  <si>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</si>
  <si>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</si>
  <si>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</si>
  <si>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</si>
  <si>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</si>
  <si>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</si>
  <si>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</si>
  <si>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</si>
  <si>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</si>
  <si>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</si>
  <si>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</si>
  <si>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</si>
  <si>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</si>
  <si>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</si>
  <si>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</si>
  <si>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</si>
  <si>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</si>
  <si>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</si>
  <si>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</si>
  <si>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</si>
  <si>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</si>
  <si>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</si>
  <si>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</si>
  <si>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</si>
  <si>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</si>
  <si>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</si>
  <si>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</si>
  <si>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</si>
  <si>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</si>
  <si>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</si>
  <si>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</si>
  <si>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</si>
  <si>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</si>
  <si>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</si>
  <si>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</si>
  <si>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</si>
  <si>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</si>
  <si>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</si>
  <si>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</si>
  <si>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</si>
  <si>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</si>
  <si>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</si>
  <si>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</si>
  <si>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</si>
  <si>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</si>
  <si>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</si>
  <si>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</si>
  <si>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</si>
  <si>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</si>
  <si>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</si>
  <si>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</si>
  <si>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</si>
  <si>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</si>
  <si>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</si>
  <si>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</si>
  <si>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</si>
  <si>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</si>
  <si>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</si>
  <si>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</si>
  <si>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</si>
  <si>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</si>
  <si>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</si>
  <si>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</si>
  <si>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</si>
  <si>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</si>
  <si>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</si>
  <si>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</si>
  <si>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</si>
  <si>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</si>
  <si>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</si>
  <si>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</si>
  <si>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</si>
  <si>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</si>
  <si>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</si>
  <si>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</si>
  <si>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</si>
  <si>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</si>
  <si>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</si>
  <si>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</si>
  <si>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</si>
  <si>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</si>
  <si>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</si>
  <si>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</si>
  <si>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</si>
  <si>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</si>
  <si>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</si>
  <si>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</si>
  <si>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</si>
  <si>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</si>
  <si>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</si>
  <si>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</si>
  <si>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</si>
  <si>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</si>
  <si>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</si>
  <si>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</si>
  <si>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</si>
  <si>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</si>
  <si>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</si>
  <si>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</si>
  <si>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</si>
  <si>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</si>
  <si>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</si>
  <si>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</si>
  <si>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</si>
  <si>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</si>
  <si>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</si>
  <si>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</si>
  <si>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</si>
  <si>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</si>
  <si>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</si>
  <si>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</si>
  <si>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</si>
  <si>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</si>
  <si>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</si>
  <si>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</si>
  <si>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</si>
  <si>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</si>
  <si>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</si>
  <si>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</si>
  <si>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</si>
  <si>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</si>
  <si>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</si>
  <si>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</si>
  <si>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</si>
  <si>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</si>
  <si>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</si>
  <si>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</si>
  <si>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</si>
  <si>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</si>
  <si>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</si>
  <si>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</si>
  <si>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</si>
  <si>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</si>
  <si>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</si>
  <si>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</si>
  <si>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</si>
  <si>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</si>
  <si>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</si>
  <si>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</si>
  <si>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</si>
  <si>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</si>
  <si>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</si>
  <si>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</si>
  <si>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</si>
  <si>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</si>
  <si>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</si>
  <si>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</si>
  <si>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</si>
  <si>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</si>
  <si>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</si>
  <si>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</si>
  <si>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</si>
  <si>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</si>
  <si>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</si>
  <si>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</si>
  <si>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</si>
  <si>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</si>
  <si>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</si>
  <si>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</si>
  <si>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</si>
  <si>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</si>
  <si>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</si>
  <si>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</si>
  <si>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</si>
  <si>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</si>
  <si>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</si>
  <si>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</si>
  <si>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</si>
  <si>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</si>
  <si>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</si>
  <si>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</si>
  <si>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</si>
  <si>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</si>
  <si>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</si>
  <si>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</si>
  <si>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</si>
  <si>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</si>
  <si>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</si>
  <si>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</si>
  <si>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</si>
  <si>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</si>
  <si>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</si>
  <si>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</si>
  <si>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</si>
  <si>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</si>
  <si>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</si>
  <si>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</si>
  <si>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</si>
  <si>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</si>
  <si>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</si>
  <si>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</si>
  <si>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</si>
  <si>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</si>
  <si>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</si>
  <si>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</si>
  <si>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</si>
  <si>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</si>
  <si>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</si>
  <si>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</si>
  <si>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</si>
  <si>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</si>
  <si>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</si>
  <si>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</si>
  <si>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</si>
  <si>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</si>
  <si>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</si>
  <si>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</si>
  <si>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</si>
  <si>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</si>
  <si>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</si>
  <si>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</si>
  <si>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</si>
  <si>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</si>
  <si>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</si>
  <si>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</si>
  <si>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</si>
  <si>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</si>
  <si>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</si>
  <si>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</si>
  <si>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</si>
  <si>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</si>
  <si>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</si>
  <si>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</si>
  <si>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</si>
  <si>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</si>
  <si>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</si>
  <si>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</si>
  <si>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</si>
  <si>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</si>
  <si>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</si>
  <si>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</si>
  <si>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</si>
  <si>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</si>
  <si>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</si>
  <si>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</si>
  <si>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</si>
  <si>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</si>
  <si>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</si>
  <si>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</si>
  <si>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</si>
  <si>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</si>
  <si>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</si>
  <si>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</si>
  <si>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</si>
  <si>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</si>
  <si>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</si>
  <si>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</si>
  <si>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</si>
  <si>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</si>
  <si>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</si>
  <si>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</si>
  <si>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</si>
  <si>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</si>
  <si>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</si>
  <si>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</si>
  <si>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</si>
  <si>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</si>
  <si>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</si>
  <si>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</si>
  <si>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</si>
  <si>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</si>
  <si>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</si>
  <si>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</si>
  <si>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</si>
  <si>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</si>
  <si>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</si>
  <si>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</si>
  <si>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</si>
  <si>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</si>
  <si>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</si>
  <si>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</si>
  <si>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</si>
  <si>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</si>
  <si>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</si>
  <si>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</si>
  <si>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</si>
  <si>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</si>
  <si>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</si>
  <si>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</si>
  <si>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</si>
  <si>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</si>
  <si>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</si>
  <si>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</si>
  <si>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</si>
  <si>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</si>
  <si>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</si>
  <si>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</si>
  <si>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</si>
  <si>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</si>
  <si>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</si>
  <si>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</si>
  <si>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</si>
  <si>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</si>
  <si>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</si>
  <si>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</si>
  <si>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</si>
  <si>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</si>
  <si>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</si>
  <si>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</si>
  <si>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</si>
  <si>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</si>
  <si>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</si>
  <si>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</si>
  <si>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</si>
  <si>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</si>
  <si>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</si>
  <si>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</si>
  <si>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</si>
  <si>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</si>
  <si>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</si>
  <si>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</si>
  <si>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</si>
  <si>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</si>
  <si>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</si>
  <si>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</si>
  <si>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</si>
  <si>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</si>
  <si>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</si>
  <si>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</si>
  <si>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</si>
  <si>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</si>
  <si>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</si>
  <si>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</si>
  <si>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</si>
  <si>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</si>
  <si>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</si>
  <si>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</si>
  <si>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</si>
  <si>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</si>
  <si>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</si>
  <si>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</si>
  <si>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</si>
  <si>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</si>
  <si>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</si>
  <si>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</si>
  <si>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</si>
  <si>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</si>
  <si>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</si>
  <si>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</si>
  <si>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</si>
  <si>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</si>
  <si>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</si>
  <si>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</si>
  <si>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</si>
  <si>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</si>
  <si>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</si>
  <si>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</si>
  <si>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</si>
  <si>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</si>
  <si>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</si>
  <si>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</si>
  <si>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</si>
  <si>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</si>
  <si>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</si>
  <si>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</si>
  <si>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</si>
  <si>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</si>
  <si>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</si>
  <si>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</si>
  <si>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</si>
  <si>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</si>
  <si>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</si>
  <si>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</si>
  <si>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</si>
  <si>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</si>
  <si>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</si>
  <si>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</si>
  <si>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</si>
  <si>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</si>
  <si>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</si>
  <si>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</si>
  <si>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</si>
  <si>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</si>
  <si>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</si>
  <si>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</si>
  <si>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</si>
  <si>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</si>
  <si>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</si>
  <si>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</si>
  <si>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</si>
  <si>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</si>
  <si>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</si>
  <si>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</si>
  <si>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</si>
  <si>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</si>
  <si>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</si>
  <si>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</si>
  <si>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</si>
  <si>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</si>
  <si>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</si>
  <si>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</si>
  <si>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</si>
  <si>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</si>
  <si>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</si>
  <si>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</si>
  <si>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</si>
  <si>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</si>
  <si>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</si>
  <si>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</si>
  <si>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</si>
  <si>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</si>
  <si>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</si>
  <si>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</si>
  <si>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</si>
  <si>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</si>
  <si>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</si>
  <si>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</si>
  <si>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</si>
  <si>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</si>
  <si>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</si>
  <si>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</si>
  <si>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</si>
  <si>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</si>
  <si>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</si>
  <si>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</si>
  <si>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</si>
  <si>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</si>
  <si>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</si>
  <si>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</si>
  <si>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</si>
  <si>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</si>
  <si>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</si>
  <si>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</si>
  <si>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</si>
  <si>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</si>
  <si>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</si>
  <si>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</si>
  <si>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</si>
  <si>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</si>
  <si>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</si>
  <si>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</si>
  <si>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</si>
  <si>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</si>
  <si>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</si>
  <si>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</si>
  <si>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</si>
  <si>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</si>
  <si>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</si>
  <si>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</si>
  <si>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</si>
  <si>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</si>
  <si>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</si>
  <si>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</si>
  <si>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</si>
  <si>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</si>
  <si>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</si>
  <si>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</si>
  <si>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</si>
  <si>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</si>
  <si>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</si>
  <si>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</si>
  <si>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</si>
  <si>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</si>
  <si>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</si>
  <si>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</si>
  <si>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</si>
  <si>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</si>
  <si>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</si>
  <si>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</si>
  <si>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</si>
  <si>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</si>
  <si>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</si>
  <si>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</si>
  <si>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</si>
  <si>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</si>
  <si>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</si>
  <si>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</si>
  <si>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</si>
  <si>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</si>
  <si>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</si>
  <si>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</si>
  <si>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</si>
  <si>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</si>
  <si>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</si>
  <si>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</si>
  <si>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</si>
  <si>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</si>
  <si>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</si>
  <si>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</si>
  <si>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</si>
  <si>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</si>
  <si>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</si>
  <si>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</si>
  <si>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</si>
  <si>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</si>
  <si>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</si>
  <si>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</si>
  <si>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</si>
  <si>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</si>
  <si>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</si>
  <si>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</si>
  <si>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</si>
  <si>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</si>
  <si>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</si>
  <si>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</si>
  <si>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</si>
  <si>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</si>
  <si>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</si>
  <si>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</si>
  <si>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</si>
  <si>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</si>
  <si>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</si>
  <si>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</si>
  <si>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</si>
  <si>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</si>
  <si>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</si>
  <si>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</si>
  <si>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</si>
  <si>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</si>
  <si>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</si>
  <si>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</si>
  <si>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</si>
  <si>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</si>
  <si>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</si>
  <si>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</si>
  <si>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</si>
  <si>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</si>
  <si>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</si>
  <si>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</si>
  <si>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</si>
  <si>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</si>
  <si>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</si>
  <si>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</si>
  <si>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</si>
  <si>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</si>
  <si>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</si>
  <si>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</si>
  <si>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</si>
  <si>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</si>
  <si>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</si>
  <si>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</si>
  <si>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</si>
  <si>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</si>
  <si>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</si>
  <si>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</si>
  <si>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</si>
  <si>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</si>
  <si>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</si>
  <si>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</si>
  <si>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</si>
  <si>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</si>
  <si>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</si>
  <si>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</si>
  <si>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</si>
  <si>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</si>
  <si>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</si>
  <si>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</si>
  <si>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</si>
  <si>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</si>
  <si>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</si>
  <si>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</si>
  <si>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</si>
  <si>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</si>
  <si>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</si>
  <si>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</si>
  <si>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</si>
  <si>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</si>
  <si>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</si>
  <si>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</si>
  <si>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</si>
  <si>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</si>
  <si>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</si>
  <si>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</si>
  <si>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</si>
  <si>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</si>
  <si>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</si>
  <si>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</si>
  <si>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</si>
  <si>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</si>
  <si>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</si>
  <si>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</si>
  <si>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</si>
  <si>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</si>
  <si>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</si>
  <si>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</si>
  <si>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</si>
  <si>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</si>
  <si>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</si>
  <si>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</si>
  <si>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</si>
  <si>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</si>
  <si>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</si>
  <si>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</si>
  <si>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</si>
  <si>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</si>
  <si>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</si>
  <si>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</si>
  <si>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</si>
  <si>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</si>
  <si>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</si>
  <si>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</si>
  <si>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</si>
  <si>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</si>
  <si>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</si>
  <si>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</si>
  <si>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</si>
  <si>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</si>
  <si>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</si>
  <si>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</si>
  <si>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</si>
  <si>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</si>
  <si>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</si>
  <si>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</si>
  <si>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</si>
  <si>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</si>
  <si>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</si>
  <si>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</si>
  <si>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</si>
  <si>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</si>
  <si>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</si>
  <si>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</si>
  <si>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</si>
  <si>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</si>
  <si>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</si>
  <si>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</si>
  <si>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</si>
  <si>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</si>
  <si>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</si>
  <si>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</si>
  <si>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</si>
  <si>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</si>
  <si>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</si>
  <si>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</si>
  <si>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</si>
  <si>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</si>
  <si>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</si>
  <si>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</si>
  <si>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</si>
  <si>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</si>
  <si>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</si>
  <si>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</si>
  <si>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</si>
  <si>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</si>
  <si>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</si>
  <si>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</si>
  <si>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</si>
  <si>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</si>
  <si>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</si>
  <si>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</si>
  <si>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</si>
  <si>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</si>
  <si>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</si>
  <si>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</si>
  <si>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</si>
  <si>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</si>
  <si>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</si>
  <si>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</si>
  <si>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</si>
  <si>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</si>
  <si>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</si>
  <si>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</si>
  <si>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</si>
  <si>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</si>
  <si>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</si>
  <si>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</si>
  <si>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</si>
  <si>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</si>
  <si>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</si>
  <si>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</si>
  <si>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</si>
  <si>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</si>
  <si>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</si>
  <si>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</si>
  <si>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</si>
  <si>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</si>
  <si>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</si>
  <si>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</si>
  <si>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</si>
  <si>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</si>
  <si>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</si>
  <si>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</si>
  <si>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</si>
  <si>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</si>
  <si>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</si>
  <si>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</si>
  <si>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</si>
  <si>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</si>
  <si>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</si>
  <si>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</si>
  <si>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</si>
  <si>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</si>
  <si>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</si>
  <si>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</si>
  <si>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</si>
  <si>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</si>
  <si>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</si>
  <si>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</si>
  <si>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</si>
  <si>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</si>
  <si>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</si>
  <si>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</si>
  <si>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</si>
  <si>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</si>
  <si>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</si>
  <si>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</si>
  <si>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</si>
  <si>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</si>
  <si>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</si>
  <si>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</si>
  <si>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</si>
  <si>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</si>
  <si>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</si>
  <si>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</si>
  <si>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</si>
  <si>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</si>
  <si>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</si>
  <si>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</si>
  <si>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</si>
  <si>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</si>
  <si>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</si>
  <si>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</si>
  <si>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</si>
  <si>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</si>
  <si>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</si>
  <si>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</si>
  <si>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</si>
  <si>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</si>
  <si>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</si>
  <si>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</si>
  <si>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</si>
  <si>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</si>
  <si>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</si>
  <si>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</si>
  <si>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</si>
  <si>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</si>
  <si>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</si>
  <si>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</si>
  <si>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</si>
  <si>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</si>
  <si>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</si>
  <si>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</si>
  <si>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</si>
  <si>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</si>
  <si>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</si>
  <si>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</si>
  <si>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</si>
  <si>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</si>
  <si>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</si>
  <si>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</si>
  <si>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</si>
  <si>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</si>
  <si>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</si>
  <si>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</si>
  <si>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</si>
  <si>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</si>
  <si>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</si>
  <si>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</si>
  <si>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</si>
  <si>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</si>
  <si>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</si>
  <si>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</si>
  <si>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</si>
  <si>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</si>
  <si>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</si>
  <si>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</si>
  <si>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</si>
  <si>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</si>
  <si>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</si>
  <si>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</si>
  <si>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</si>
  <si>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</si>
  <si>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</si>
  <si>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</si>
  <si>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</si>
  <si>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</si>
  <si>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</si>
  <si>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</si>
  <si>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</si>
  <si>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</si>
  <si>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</si>
  <si>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</si>
  <si>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</si>
  <si>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</si>
  <si>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</si>
  <si>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</si>
  <si>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</si>
  <si>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</si>
  <si>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</si>
  <si>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</si>
  <si>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</si>
  <si>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</si>
  <si>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</si>
  <si>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</si>
  <si>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</si>
  <si>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</si>
  <si>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</si>
  <si>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</si>
  <si>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</si>
  <si>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</si>
  <si>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</si>
  <si>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</si>
  <si>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</si>
  <si>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</si>
  <si>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</si>
  <si>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</si>
  <si>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</si>
  <si>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</si>
  <si>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</si>
  <si>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</si>
  <si>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</si>
  <si>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</si>
  <si>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</si>
  <si>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</si>
  <si>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</si>
  <si>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</si>
  <si>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</si>
  <si>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</si>
  <si>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</si>
  <si>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</si>
  <si>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</si>
  <si>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</si>
  <si>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</si>
  <si>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</si>
  <si>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</si>
  <si>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</si>
  <si>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</si>
  <si>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</si>
  <si>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</si>
  <si>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</si>
  <si>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</si>
  <si>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</si>
  <si>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</si>
  <si>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</si>
  <si>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</si>
  <si>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</si>
  <si>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</si>
  <si>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</si>
  <si>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</si>
  <si>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</si>
  <si>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</si>
  <si>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</si>
  <si>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</si>
  <si>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</si>
  <si>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</si>
  <si>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</si>
  <si>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</si>
  <si>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</si>
  <si>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</si>
  <si>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</si>
  <si>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</si>
  <si>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</si>
  <si>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</si>
  <si>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</si>
  <si>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</si>
  <si>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</si>
  <si>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</si>
  <si>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</si>
  <si>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</si>
  <si>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</si>
  <si>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</si>
  <si>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</si>
  <si>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</si>
  <si>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</si>
  <si>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</si>
  <si>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</si>
  <si>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</si>
  <si>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</si>
  <si>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</si>
  <si>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</si>
  <si>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</si>
  <si>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</si>
  <si>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</si>
  <si>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</si>
  <si>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</si>
  <si>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</si>
  <si>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</si>
  <si>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</si>
  <si>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</si>
  <si>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</si>
  <si>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</si>
  <si>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</si>
  <si>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</si>
  <si>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</si>
  <si>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</si>
  <si>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</si>
  <si>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</si>
  <si>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</si>
  <si>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</si>
  <si>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</si>
  <si>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</si>
  <si>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</si>
  <si>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</si>
  <si>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</si>
  <si>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</si>
  <si>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</si>
  <si>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</si>
  <si>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</si>
  <si>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</si>
  <si>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</si>
  <si>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</si>
  <si>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</si>
  <si>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</si>
  <si>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</si>
  <si>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</si>
  <si>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</si>
  <si>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</si>
  <si>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</si>
  <si>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</si>
  <si>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</si>
  <si>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</si>
  <si>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</si>
  <si>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</si>
  <si>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</si>
  <si>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</si>
  <si>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</si>
  <si>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</si>
  <si>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</si>
  <si>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</si>
  <si>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</si>
  <si>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</si>
  <si>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</si>
  <si>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</si>
  <si>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</si>
  <si>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</si>
  <si>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</si>
  <si>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</si>
  <si>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</si>
  <si>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</si>
  <si>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</si>
  <si>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</si>
  <si>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</si>
  <si>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</si>
  <si>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</si>
  <si>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</si>
  <si>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</si>
  <si>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</si>
  <si>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</si>
  <si>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</si>
  <si>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</si>
  <si>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</si>
  <si>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</si>
  <si>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</si>
  <si>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</si>
  <si>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</si>
  <si>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</si>
  <si>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</si>
  <si>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</si>
  <si>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</si>
  <si>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</si>
  <si>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</si>
  <si>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</si>
  <si>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</si>
  <si>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</si>
  <si>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</si>
  <si>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</si>
  <si>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</si>
  <si>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</si>
  <si>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</si>
  <si>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</si>
  <si>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</si>
  <si>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</si>
  <si>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</si>
  <si>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</si>
  <si>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</si>
  <si>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</si>
  <si>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</si>
  <si>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</si>
  <si>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</si>
  <si>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</si>
  <si>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</si>
  <si>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</si>
  <si>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</si>
  <si>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</si>
  <si>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</si>
  <si>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</si>
  <si>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</si>
  <si>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</si>
  <si>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</si>
  <si>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</si>
  <si>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</si>
  <si>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</si>
  <si>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</si>
  <si>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</si>
  <si>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</si>
  <si>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</si>
  <si>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</si>
  <si>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</si>
  <si>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</si>
  <si>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</si>
  <si>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</si>
  <si>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</si>
  <si>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</si>
  <si>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</si>
  <si>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</si>
  <si>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</si>
  <si>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</si>
  <si>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</si>
  <si>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</si>
  <si>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</si>
  <si>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</si>
  <si>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</si>
  <si>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</si>
  <si>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</si>
  <si>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</si>
  <si>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</si>
  <si>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</si>
  <si>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</si>
  <si>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</si>
  <si>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</si>
  <si>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</si>
  <si>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</si>
  <si>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</si>
  <si>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</si>
  <si>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</si>
  <si>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</si>
  <si>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</si>
  <si>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</si>
  <si>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</si>
  <si>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</si>
  <si>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</si>
  <si>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</si>
  <si>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</si>
  <si>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</si>
  <si>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</si>
  <si>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</si>
  <si>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</si>
  <si>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</si>
  <si>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</si>
  <si>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</si>
  <si>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</si>
  <si>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</si>
  <si>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</si>
  <si>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</si>
  <si>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</si>
  <si>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</si>
  <si>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</si>
  <si>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</si>
  <si>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</si>
  <si>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</si>
  <si>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</si>
  <si>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</si>
  <si>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</si>
  <si>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</si>
  <si>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</si>
  <si>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</si>
  <si>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</si>
  <si>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</si>
  <si>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</si>
  <si>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</si>
  <si>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</si>
  <si>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</si>
  <si>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</si>
  <si>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</si>
  <si>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</si>
  <si>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</si>
  <si>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</si>
  <si>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</si>
  <si>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</si>
  <si>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</si>
  <si>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</si>
  <si>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</si>
  <si>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</si>
  <si>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</si>
  <si>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</si>
  <si>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</si>
  <si>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</si>
  <si>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</si>
  <si>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</si>
  <si>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</si>
  <si>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</si>
  <si>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</si>
  <si>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</si>
  <si>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</si>
  <si>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</si>
  <si>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</si>
  <si>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</si>
  <si>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</si>
  <si>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</si>
  <si>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</si>
  <si>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</si>
  <si>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</si>
  <si>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</si>
  <si>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</si>
  <si>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</si>
  <si>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</si>
  <si>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</si>
  <si>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</si>
  <si>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</si>
  <si>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</si>
  <si>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</si>
  <si>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</si>
  <si>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</si>
  <si>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</si>
  <si>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</si>
  <si>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</si>
  <si>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</si>
  <si>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</si>
  <si>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</si>
  <si>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</si>
  <si>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</si>
  <si>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</si>
  <si>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</si>
  <si>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</si>
  <si>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</si>
  <si>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</si>
  <si>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</si>
  <si>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</si>
  <si>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</si>
  <si>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</si>
  <si>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</si>
  <si>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</si>
  <si>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</si>
  <si>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</si>
  <si>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</si>
  <si>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</si>
  <si>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</si>
  <si>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</si>
  <si>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</si>
  <si>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</si>
  <si>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</si>
  <si>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</si>
  <si>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</si>
  <si>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</si>
  <si>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</si>
  <si>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</si>
  <si>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</si>
  <si>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</si>
  <si>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</si>
  <si>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</si>
  <si>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</si>
  <si>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</si>
  <si>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</si>
  <si>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</si>
  <si>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</si>
  <si>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</si>
  <si>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</si>
  <si>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</si>
  <si>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</si>
  <si>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</si>
  <si>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</si>
  <si>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</si>
  <si>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</si>
  <si>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</si>
  <si>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</si>
  <si>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</si>
  <si>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</si>
  <si>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</si>
  <si>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</si>
  <si>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</si>
  <si>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</si>
  <si>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</si>
  <si>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</si>
  <si>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</si>
  <si>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</si>
  <si>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</si>
  <si>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</si>
  <si>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</si>
  <si>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</si>
  <si>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</si>
  <si>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</si>
  <si>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</si>
  <si>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</si>
  <si>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</si>
  <si>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</si>
  <si>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</si>
  <si>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</si>
  <si>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</si>
  <si>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</si>
  <si>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</si>
  <si>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</si>
  <si>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</si>
  <si>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</si>
  <si>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</si>
  <si>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</si>
  <si>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</si>
  <si>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</si>
  <si>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</si>
  <si>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</si>
  <si>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</si>
  <si>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</si>
  <si>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</si>
  <si>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</si>
  <si>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</si>
  <si>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</si>
  <si>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</si>
  <si>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</si>
  <si>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</si>
  <si>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</si>
  <si>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</si>
  <si>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</si>
  <si>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</si>
  <si>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</si>
  <si>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</si>
  <si>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</si>
  <si>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</si>
  <si>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</si>
  <si>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</si>
  <si>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</si>
  <si>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</si>
  <si>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</si>
  <si>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</si>
  <si>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</si>
  <si>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</si>
  <si>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</si>
  <si>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</si>
  <si>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</si>
  <si>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</si>
  <si>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</si>
  <si>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</si>
  <si>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</si>
  <si>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</si>
  <si>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</si>
  <si>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</si>
  <si>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</si>
  <si>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</si>
  <si>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</si>
  <si>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</si>
  <si>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</si>
  <si>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</si>
  <si>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</si>
  <si>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</si>
  <si>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</si>
  <si>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</si>
  <si>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</si>
  <si>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</si>
  <si>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</si>
  <si>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</si>
  <si>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</si>
  <si>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</si>
  <si>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</si>
  <si>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</si>
  <si>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</si>
  <si>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</si>
  <si>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</si>
  <si>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</si>
  <si>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</si>
  <si>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</si>
  <si>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</si>
  <si>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</si>
  <si>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</si>
  <si>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</si>
  <si>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</si>
  <si>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</si>
  <si>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</si>
  <si>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</si>
  <si>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</si>
  <si>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</si>
  <si>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</si>
  <si>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</si>
  <si>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</si>
  <si>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</si>
  <si>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</si>
  <si>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</si>
  <si>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</si>
  <si>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</si>
  <si>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</si>
  <si>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</si>
  <si>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</si>
  <si>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</si>
  <si>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</si>
  <si>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</si>
  <si>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</si>
  <si>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</si>
  <si>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</si>
  <si>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</si>
  <si>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</si>
  <si>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</si>
  <si>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</si>
  <si>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</si>
  <si>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</si>
  <si>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</si>
  <si>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</si>
  <si>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</si>
  <si>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</si>
  <si>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</si>
  <si>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</si>
  <si>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</si>
  <si>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</si>
  <si>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</si>
  <si>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</si>
  <si>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</si>
  <si>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</si>
  <si>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</si>
  <si>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</si>
  <si>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</si>
  <si>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</si>
  <si>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</si>
  <si>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</si>
  <si>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</si>
  <si>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</si>
  <si>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</si>
  <si>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</si>
  <si>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</si>
  <si>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</si>
  <si>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</si>
  <si>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</si>
  <si>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</si>
  <si>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</si>
  <si>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</si>
  <si>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</si>
  <si>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</si>
  <si>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</si>
  <si>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</si>
  <si>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</si>
  <si>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</si>
  <si>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</si>
  <si>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</si>
  <si>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</si>
  <si>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</si>
  <si>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</si>
  <si>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</si>
  <si>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</si>
  <si>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</si>
  <si>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</si>
  <si>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</si>
  <si>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</si>
  <si>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</si>
  <si>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</si>
  <si>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</si>
  <si>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</si>
  <si>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</si>
  <si>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</si>
  <si>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</si>
  <si>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</si>
  <si>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</si>
  <si>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</si>
  <si>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</si>
  <si>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</si>
  <si>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</si>
  <si>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</si>
  <si>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</si>
  <si>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</si>
  <si>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</si>
  <si>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</si>
  <si>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</si>
  <si>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</si>
  <si>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</si>
  <si>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</si>
  <si>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</si>
  <si>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</si>
  <si>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</si>
  <si>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</si>
  <si>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</si>
  <si>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</si>
  <si>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</si>
  <si>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</si>
  <si>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</si>
  <si>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</si>
  <si>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</si>
  <si>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</si>
  <si>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</si>
  <si>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</si>
  <si>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</si>
  <si>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</si>
  <si>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</si>
  <si>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</si>
  <si>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</si>
  <si>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</si>
  <si>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</si>
  <si>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</si>
  <si>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</si>
  <si>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</si>
  <si>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</si>
  <si>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</si>
  <si>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</si>
  <si>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</si>
  <si>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</si>
  <si>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</si>
  <si>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</si>
  <si>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</si>
  <si>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</si>
  <si>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</si>
  <si>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</si>
  <si>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</si>
  <si>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</si>
  <si>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</si>
  <si>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</si>
  <si>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</si>
  <si>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</si>
  <si>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</si>
  <si>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</si>
  <si>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</si>
  <si>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</si>
  <si>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</si>
  <si>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</si>
  <si>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</si>
  <si>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</si>
  <si>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</si>
  <si>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</si>
  <si>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</si>
  <si>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</si>
  <si>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</si>
  <si>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</si>
  <si>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</si>
  <si>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</si>
  <si>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</si>
  <si>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</si>
  <si>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</si>
  <si>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</si>
  <si>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</si>
  <si>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</si>
  <si>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</si>
  <si>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</si>
  <si>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</si>
  <si>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</si>
  <si>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</si>
  <si>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</si>
  <si>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</si>
  <si>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</si>
  <si>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</si>
  <si>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</si>
  <si>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</si>
  <si>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</si>
  <si>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</si>
  <si>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</si>
  <si>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</si>
  <si>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</si>
  <si>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</si>
  <si>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</si>
  <si>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</si>
  <si>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</si>
  <si>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</si>
  <si>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</si>
  <si>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</si>
  <si>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</si>
  <si>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</si>
  <si>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</si>
  <si>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</si>
  <si>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</si>
  <si>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</si>
  <si>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</si>
  <si>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</si>
  <si>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</si>
  <si>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</si>
  <si>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</si>
  <si>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</si>
  <si>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</si>
  <si>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</si>
  <si>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</si>
  <si>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</si>
  <si>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</si>
  <si>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</si>
  <si>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</si>
  <si>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</si>
  <si>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</si>
  <si>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</si>
  <si>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</si>
  <si>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</si>
  <si>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</si>
  <si>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</si>
  <si>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</si>
  <si>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</si>
  <si>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</si>
  <si>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</si>
  <si>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</si>
  <si>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</si>
  <si>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</si>
  <si>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</si>
  <si>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</si>
  <si>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</si>
  <si>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</si>
  <si>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</si>
  <si>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</si>
  <si>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</si>
  <si>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</si>
  <si>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</si>
  <si>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</si>
  <si>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</si>
  <si>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</si>
  <si>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</si>
  <si>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</si>
  <si>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</si>
  <si>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</si>
  <si>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</si>
  <si>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</si>
  <si>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</si>
  <si>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</si>
  <si>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</si>
  <si>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</si>
  <si>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</si>
  <si>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</si>
  <si>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</si>
  <si>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</si>
  <si>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</si>
  <si>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</si>
  <si>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</si>
  <si>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</si>
  <si>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</si>
  <si>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</si>
  <si>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</si>
  <si>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</si>
  <si>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</si>
  <si>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</si>
  <si>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</si>
  <si>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</si>
  <si>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</si>
  <si>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</si>
  <si>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</si>
  <si>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</si>
  <si>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</si>
  <si>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</si>
  <si>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</si>
  <si>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</si>
  <si>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</si>
  <si>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</si>
  <si>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</si>
  <si>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</si>
  <si>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</si>
  <si>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</si>
  <si>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</si>
  <si>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</si>
  <si>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</si>
  <si>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</si>
  <si>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</si>
  <si>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</si>
  <si>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</si>
  <si>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</si>
  <si>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</si>
  <si>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</si>
  <si>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</si>
  <si>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</si>
  <si>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</si>
  <si>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</si>
  <si>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</si>
  <si>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</si>
  <si>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</si>
  <si>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</si>
  <si>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</si>
  <si>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</si>
  <si>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</si>
  <si>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</si>
  <si>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</si>
  <si>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</si>
  <si>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</si>
  <si>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</si>
  <si>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</si>
  <si>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</si>
  <si>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</si>
  <si>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</si>
  <si>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</si>
  <si>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</si>
  <si>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</si>
  <si>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</si>
  <si>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</si>
  <si>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</si>
  <si>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</si>
  <si>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</si>
  <si>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</si>
  <si>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</si>
  <si>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</si>
  <si>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</si>
  <si>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</si>
  <si>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</si>
  <si>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</si>
  <si>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</si>
  <si>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</si>
  <si>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</si>
  <si>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</si>
  <si>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</si>
  <si>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</si>
  <si>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</si>
  <si>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</si>
  <si>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</si>
  <si>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</si>
  <si>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</si>
  <si>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</si>
  <si>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</si>
  <si>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</si>
  <si>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</si>
  <si>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</si>
  <si>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</si>
  <si>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</si>
  <si>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</si>
  <si>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</si>
  <si>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</si>
  <si>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</si>
  <si>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</si>
  <si>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</si>
  <si>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</si>
  <si>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</si>
  <si>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</si>
  <si>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</si>
  <si>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</si>
  <si>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</si>
  <si>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</si>
  <si>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</si>
  <si>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</si>
  <si>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</si>
  <si>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</si>
  <si>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</si>
  <si>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</si>
  <si>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</si>
  <si>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</si>
  <si>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</si>
  <si>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</si>
  <si>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</si>
  <si>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</si>
  <si>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</si>
  <si>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</si>
  <si>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</si>
  <si>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</si>
  <si>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</si>
  <si>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</si>
  <si>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</si>
  <si>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</si>
  <si>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</si>
  <si>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</si>
  <si>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</si>
  <si>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</si>
  <si>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</si>
  <si>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</si>
  <si>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</si>
  <si>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</si>
  <si>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</si>
  <si>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</si>
  <si>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</si>
  <si>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</si>
  <si>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</si>
  <si>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</si>
  <si>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</si>
  <si>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</si>
  <si>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</si>
  <si>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</si>
  <si>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</si>
  <si>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</si>
  <si>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</si>
  <si>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</si>
  <si>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</si>
  <si>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</si>
  <si>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</si>
  <si>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</si>
  <si>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</si>
  <si>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</si>
  <si>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</si>
  <si>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</si>
  <si>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</si>
  <si>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</si>
  <si>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</si>
  <si>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</si>
  <si>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</si>
  <si>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</si>
  <si>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</si>
  <si>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</si>
  <si>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</si>
  <si>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</si>
  <si>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</si>
  <si>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</si>
  <si>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</si>
  <si>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</si>
  <si>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</si>
  <si>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</si>
  <si>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</si>
  <si>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</si>
  <si>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</si>
  <si>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</si>
  <si>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</si>
  <si>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</si>
  <si>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</si>
  <si>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</si>
  <si>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</si>
  <si>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</si>
  <si>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</si>
  <si>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</si>
  <si>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</si>
  <si>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</si>
  <si>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</si>
  <si>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</si>
  <si>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</si>
  <si>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</si>
  <si>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</si>
  <si>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</si>
  <si>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</si>
  <si>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</si>
  <si>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</si>
  <si>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</si>
  <si>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</si>
  <si>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</si>
  <si>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</si>
  <si>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</si>
  <si>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</si>
  <si>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</si>
  <si>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</si>
  <si>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</si>
  <si>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</si>
  <si>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</si>
  <si>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</si>
  <si>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</si>
  <si>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</si>
  <si>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</si>
  <si>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</si>
  <si>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</si>
  <si>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</si>
  <si>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</si>
  <si>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</si>
  <si>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</si>
  <si>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</si>
  <si>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</si>
  <si>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</si>
  <si>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</si>
  <si>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</si>
  <si>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</si>
  <si>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</si>
  <si>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</si>
  <si>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</si>
  <si>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</si>
  <si>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</si>
  <si>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</si>
  <si>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</si>
  <si>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</si>
  <si>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</si>
  <si>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</si>
  <si>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</si>
  <si>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</si>
  <si>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</si>
  <si>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</si>
  <si>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</si>
  <si>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</si>
  <si>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</si>
  <si>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</si>
  <si>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</si>
  <si>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</si>
  <si>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</si>
  <si>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</si>
  <si>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</si>
  <si>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</si>
  <si>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</si>
  <si>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</si>
  <si>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</si>
  <si>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</si>
  <si>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</si>
  <si>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</si>
  <si>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</si>
  <si>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</si>
  <si>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</si>
  <si>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</si>
  <si>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</si>
  <si>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</si>
  <si>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</si>
  <si>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</si>
  <si>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</si>
  <si>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</si>
  <si>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</si>
  <si>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</si>
  <si>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</si>
  <si>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</si>
  <si>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</si>
  <si>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</si>
  <si>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</si>
  <si>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</si>
  <si>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</si>
  <si>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</si>
  <si>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</si>
  <si>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</si>
  <si>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</si>
  <si>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</si>
  <si>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</si>
  <si>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</si>
  <si>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</si>
  <si>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</si>
  <si>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</si>
  <si>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</si>
  <si>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</si>
  <si>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</si>
  <si>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</si>
  <si>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</si>
  <si>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</si>
  <si>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</si>
  <si>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</si>
  <si>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</si>
  <si>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</si>
  <si>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</si>
  <si>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</si>
  <si>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</si>
  <si>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</si>
  <si>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</si>
  <si>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</si>
  <si>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</si>
  <si>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</si>
  <si>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</si>
  <si>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</si>
  <si>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</si>
  <si>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</si>
  <si>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</si>
  <si>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</si>
  <si>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</si>
  <si>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</si>
  <si>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</si>
  <si>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</si>
  <si>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</si>
  <si>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</si>
  <si>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</si>
  <si>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</si>
  <si>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</si>
  <si>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</si>
  <si>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</si>
  <si>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</si>
  <si>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</si>
  <si>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</si>
  <si>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</si>
  <si>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</si>
  <si>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</si>
  <si>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</si>
  <si>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</si>
  <si>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</si>
  <si>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</si>
  <si>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</si>
  <si>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</si>
  <si>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</si>
  <si>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</si>
  <si>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</si>
  <si>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</si>
  <si>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</si>
  <si>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</si>
  <si>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</si>
  <si>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</si>
  <si>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</si>
  <si>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</si>
  <si>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</si>
  <si>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</si>
  <si>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</si>
  <si>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</si>
  <si>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</si>
  <si>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</si>
  <si>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</si>
  <si>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</si>
  <si>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</si>
  <si>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</si>
  <si>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</si>
  <si>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</si>
  <si>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</si>
  <si>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</si>
  <si>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</si>
  <si>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</si>
  <si>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</si>
  <si>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</si>
  <si>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</si>
  <si>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</si>
  <si>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</si>
  <si>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</si>
  <si>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</si>
  <si>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</si>
  <si>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</si>
  <si>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</si>
  <si>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</si>
  <si>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</si>
  <si>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</si>
  <si>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</si>
  <si>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</si>
  <si>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</si>
  <si>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</si>
  <si>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</si>
  <si>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</si>
  <si>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</si>
  <si>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</si>
  <si>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</si>
  <si>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</si>
  <si>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</si>
  <si>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</si>
  <si>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</si>
  <si>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</si>
  <si>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</si>
  <si>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</si>
  <si>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</si>
  <si>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</si>
  <si>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</si>
  <si>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</si>
  <si>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</si>
  <si>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</si>
  <si>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</si>
  <si>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</si>
  <si>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</si>
  <si>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</si>
  <si>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</si>
  <si>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</si>
  <si>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</si>
  <si>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</si>
  <si>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</si>
  <si>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</si>
  <si>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</si>
  <si>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</si>
  <si>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</si>
  <si>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</si>
  <si>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</si>
  <si>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</si>
  <si>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</si>
  <si>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</si>
  <si>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</si>
  <si>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</si>
  <si>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</si>
  <si>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</si>
  <si>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</si>
  <si>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</si>
  <si>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</si>
  <si>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</si>
  <si>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</si>
  <si>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</si>
  <si>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</si>
  <si>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</si>
  <si>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</si>
  <si>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</si>
  <si>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</si>
  <si>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</si>
  <si>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</si>
  <si>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</si>
  <si>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</si>
  <si>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</si>
  <si>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</si>
  <si>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</si>
  <si>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</si>
  <si>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</si>
  <si>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</si>
  <si>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</si>
  <si>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</si>
  <si>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</si>
  <si>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</si>
  <si>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</si>
  <si>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</si>
  <si>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</si>
  <si>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</si>
  <si>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</si>
  <si>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</si>
  <si>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</si>
  <si>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</si>
  <si>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</si>
  <si>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</si>
  <si>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</si>
  <si>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</si>
  <si>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</si>
  <si>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</si>
  <si>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</si>
  <si>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</si>
  <si>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</si>
  <si>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</si>
  <si>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</si>
  <si>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</si>
  <si>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</si>
  <si>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</si>
  <si>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</si>
  <si>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</si>
  <si>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</si>
  <si>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</si>
  <si>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</si>
  <si>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</si>
  <si>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</si>
  <si>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</si>
  <si>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</si>
  <si>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</si>
  <si>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</si>
  <si>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</si>
  <si>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</si>
  <si>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</si>
  <si>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</si>
  <si>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</si>
  <si>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</si>
  <si>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</si>
  <si>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</si>
  <si>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</si>
  <si>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</si>
  <si>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</si>
  <si>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</si>
  <si>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</si>
  <si>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</si>
  <si>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</si>
  <si>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</si>
  <si>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</si>
  <si>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</si>
  <si>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</si>
  <si>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</si>
  <si>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</si>
  <si>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</si>
  <si>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</si>
  <si>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</si>
  <si>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</si>
  <si>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</si>
  <si>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</si>
  <si>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</si>
  <si>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</si>
  <si>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</si>
  <si>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</si>
  <si>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</si>
  <si>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</si>
  <si>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</si>
  <si>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</si>
  <si>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</si>
  <si>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</si>
  <si>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</si>
  <si>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</si>
  <si>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</si>
  <si>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</si>
  <si>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</si>
  <si>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</si>
  <si>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</si>
  <si>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</si>
  <si>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</si>
  <si>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</si>
  <si>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</si>
  <si>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</si>
  <si>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</si>
  <si>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</si>
  <si>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</si>
  <si>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</si>
  <si>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</si>
  <si>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</si>
  <si>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</si>
  <si>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</si>
  <si>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</si>
  <si>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</si>
  <si>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</si>
  <si>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</si>
  <si>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</si>
  <si>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</si>
  <si>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</si>
  <si>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</si>
  <si>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</si>
  <si>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</si>
  <si>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</si>
  <si>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</si>
  <si>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</si>
  <si>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</si>
  <si>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</si>
  <si>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</si>
  <si>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</si>
  <si>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</si>
  <si>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</si>
  <si>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</si>
  <si>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</si>
  <si>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</si>
  <si>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</si>
  <si>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</si>
  <si>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</si>
  <si>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</si>
  <si>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</si>
  <si>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</si>
  <si>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</si>
  <si>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</si>
  <si>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</si>
  <si>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</si>
  <si>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</si>
  <si>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</si>
  <si>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</si>
  <si>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</si>
  <si>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</si>
  <si>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</si>
  <si>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</si>
  <si>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</si>
  <si>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</si>
  <si>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</si>
  <si>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</si>
  <si>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</si>
  <si>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</si>
  <si>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</si>
  <si>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</si>
  <si>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</si>
  <si>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</si>
  <si>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</si>
  <si>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</si>
  <si>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</si>
  <si>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</si>
  <si>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</si>
  <si>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</si>
  <si>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</si>
  <si>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</si>
  <si>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</si>
  <si>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</si>
  <si>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</si>
  <si>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</si>
  <si>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</si>
  <si>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</si>
  <si>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</si>
  <si>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</si>
  <si>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</si>
  <si>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</si>
  <si>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</si>
  <si>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</si>
  <si>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</si>
  <si>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</si>
  <si>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</si>
  <si>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</si>
  <si>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</si>
  <si>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</si>
  <si>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</si>
  <si>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</si>
  <si>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</si>
  <si>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</si>
  <si>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</si>
  <si>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</si>
  <si>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</si>
  <si>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</si>
  <si>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</si>
  <si>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</si>
  <si>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</si>
  <si>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</si>
  <si>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</si>
  <si>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</si>
  <si>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</si>
  <si>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</si>
  <si>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</si>
  <si>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</si>
  <si>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</si>
  <si>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</si>
  <si>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</si>
  <si>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</si>
  <si>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</si>
  <si>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</si>
  <si>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</si>
  <si>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</si>
  <si>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</si>
  <si>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</si>
  <si>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</si>
  <si>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</si>
  <si>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</si>
  <si>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</si>
  <si>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</si>
  <si>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</si>
  <si>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</si>
  <si>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</si>
  <si>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</si>
  <si>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</si>
  <si>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</si>
  <si>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</si>
  <si>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</si>
  <si>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</si>
  <si>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</si>
  <si>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</si>
  <si>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</si>
  <si>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</si>
  <si>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</si>
  <si>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</si>
  <si>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</si>
  <si>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</si>
  <si>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</si>
  <si>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</si>
  <si>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</si>
  <si>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</si>
  <si>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</si>
  <si>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</si>
  <si>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</si>
  <si>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</si>
  <si>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</si>
  <si>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</si>
  <si>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</si>
  <si>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</si>
  <si>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</si>
  <si>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</si>
  <si>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</si>
  <si>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</si>
  <si>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</si>
  <si>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</si>
  <si>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</si>
  <si>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</si>
  <si>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</si>
  <si>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</si>
  <si>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</si>
  <si>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</si>
  <si>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</si>
  <si>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</si>
  <si>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</si>
  <si>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</si>
  <si>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</si>
  <si>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</si>
  <si>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</si>
  <si>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</si>
  <si>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</si>
  <si>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</si>
  <si>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</si>
  <si>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</si>
  <si>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</si>
  <si>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</si>
  <si>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</si>
  <si>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</si>
  <si>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</si>
  <si>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</si>
  <si>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</si>
  <si>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</si>
  <si>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</si>
  <si>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</si>
  <si>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</si>
  <si>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</si>
  <si>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</si>
  <si>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</si>
  <si>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</si>
  <si>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</si>
  <si>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</si>
  <si>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</si>
  <si>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</si>
  <si>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</si>
  <si>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</si>
  <si>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</si>
  <si>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</si>
  <si>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</si>
  <si>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</si>
  <si>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</si>
  <si>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</si>
  <si>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</si>
  <si>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</si>
  <si>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</si>
  <si>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</si>
  <si>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</si>
  <si>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</si>
  <si>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</si>
  <si>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</si>
  <si>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</si>
  <si>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</si>
  <si>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</si>
  <si>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</si>
  <si>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</si>
  <si>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</si>
  <si>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</si>
  <si>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</si>
  <si>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</si>
  <si>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</si>
  <si>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</si>
  <si>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</si>
  <si>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</si>
  <si>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</si>
  <si>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</si>
  <si>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</si>
  <si>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</si>
  <si>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</si>
  <si>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</si>
  <si>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</si>
  <si>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</si>
  <si>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</si>
  <si>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</si>
  <si>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</si>
  <si>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</si>
  <si>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</si>
  <si>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</si>
  <si>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</si>
  <si>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</si>
  <si>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</si>
  <si>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</si>
  <si>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</si>
  <si>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</si>
  <si>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</si>
  <si>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</si>
  <si>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</si>
  <si>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</si>
  <si>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</si>
  <si>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</si>
  <si>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</si>
  <si>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</si>
  <si>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</si>
  <si>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</si>
  <si>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</si>
  <si>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</si>
  <si>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</si>
  <si>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</si>
  <si>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</si>
  <si>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</si>
  <si>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</si>
  <si>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</si>
  <si>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</si>
  <si>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</si>
  <si>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</si>
  <si>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</si>
  <si>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</si>
  <si>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</si>
  <si>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</si>
  <si>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</si>
  <si>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</si>
  <si>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</si>
  <si>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</si>
  <si>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</si>
  <si>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</si>
  <si>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</si>
  <si>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</si>
  <si>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</si>
  <si>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</si>
  <si>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</si>
  <si>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</si>
  <si>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</si>
  <si>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</si>
  <si>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</si>
  <si>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</si>
  <si>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</si>
  <si>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</si>
  <si>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</si>
  <si>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</si>
  <si>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</si>
  <si>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</si>
  <si>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</si>
  <si>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</si>
  <si>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</si>
  <si>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</si>
  <si>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</si>
  <si>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</si>
  <si>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</si>
  <si>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</si>
  <si>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</si>
  <si>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</si>
  <si>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</si>
  <si>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</si>
  <si>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</si>
  <si>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</si>
  <si>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</si>
  <si>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</si>
  <si>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</si>
  <si>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</si>
  <si>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</si>
  <si>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</si>
  <si>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</si>
  <si>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</si>
  <si>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</si>
  <si>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</si>
  <si>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</si>
  <si>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</si>
  <si>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</si>
  <si>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</si>
  <si>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</si>
  <si>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</si>
  <si>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</si>
  <si>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</si>
  <si>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</si>
  <si>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</si>
  <si>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</si>
  <si>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</si>
  <si>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</si>
  <si>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</si>
  <si>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</si>
  <si>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</si>
  <si>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</si>
  <si>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</si>
  <si>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</si>
  <si>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</si>
  <si>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</si>
  <si>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</si>
  <si>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</si>
  <si>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</si>
  <si>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</si>
  <si>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</si>
  <si>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</si>
  <si>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</si>
  <si>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</si>
  <si>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</si>
  <si>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</si>
  <si>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</si>
  <si>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</si>
  <si>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</si>
  <si>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</si>
  <si>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</si>
  <si>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</si>
  <si>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</si>
  <si>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</si>
  <si>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</si>
  <si>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</si>
  <si>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</si>
  <si>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</si>
  <si>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</si>
  <si>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</si>
  <si>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</si>
  <si>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</si>
  <si>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</si>
  <si>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</si>
  <si>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</si>
  <si>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</si>
  <si>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</si>
  <si>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</si>
  <si>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</si>
  <si>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</si>
  <si>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</si>
  <si>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</si>
  <si>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</si>
  <si>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</si>
  <si>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</si>
  <si>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</si>
  <si>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</si>
  <si>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</si>
  <si>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</si>
  <si>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</si>
  <si>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</si>
  <si>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</si>
  <si>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</si>
  <si>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</si>
  <si>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</si>
  <si>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</si>
  <si>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</si>
  <si>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</si>
  <si>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</si>
  <si>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</si>
  <si>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</si>
  <si>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</si>
  <si>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</si>
  <si>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</si>
  <si>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</si>
  <si>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</si>
  <si>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</si>
  <si>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</si>
  <si>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</si>
  <si>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</si>
  <si>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</si>
  <si>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</si>
  <si>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</si>
  <si>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</si>
  <si>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</si>
  <si>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</si>
  <si>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</si>
  <si>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</si>
  <si>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</si>
  <si>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</si>
  <si>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</si>
  <si>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</si>
  <si>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</si>
  <si>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</si>
  <si>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</si>
  <si>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</si>
  <si>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</si>
  <si>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</si>
  <si>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</si>
  <si>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</si>
  <si>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</si>
  <si>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</si>
  <si>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</si>
  <si>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</si>
  <si>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</si>
  <si>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</si>
  <si>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</si>
  <si>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</si>
  <si>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</si>
  <si>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</si>
  <si>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</si>
  <si>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</si>
  <si>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</si>
  <si>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</si>
  <si>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</si>
  <si>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</si>
  <si>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</si>
  <si>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</si>
  <si>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</si>
  <si>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</si>
  <si>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</si>
  <si>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</si>
  <si>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</si>
  <si>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</si>
  <si>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</si>
  <si>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</si>
  <si>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</si>
  <si>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</si>
  <si>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</si>
  <si>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</si>
  <si>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</si>
  <si>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</si>
  <si>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</si>
  <si>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</si>
  <si>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</si>
  <si>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</si>
  <si>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</si>
  <si>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</si>
  <si>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</si>
  <si>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</si>
  <si>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</si>
  <si>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</si>
  <si>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</si>
  <si>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</si>
  <si>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</si>
  <si>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</si>
  <si>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</si>
  <si>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</si>
  <si>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</si>
  <si>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</si>
  <si>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</si>
  <si>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</si>
  <si>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</si>
  <si>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</si>
  <si>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</si>
  <si>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</si>
  <si>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</si>
  <si>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</si>
  <si>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</si>
  <si>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</si>
  <si>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</si>
  <si>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</si>
  <si>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</si>
  <si>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</si>
  <si>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</si>
  <si>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</si>
  <si>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</si>
  <si>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</si>
  <si>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</si>
  <si>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</si>
  <si>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</si>
  <si>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</si>
  <si>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</si>
  <si>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</si>
  <si>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</si>
  <si>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</si>
  <si>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</si>
  <si>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</si>
  <si>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</si>
  <si>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</si>
  <si>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</si>
  <si>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</si>
  <si>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</si>
  <si>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</si>
  <si>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</si>
  <si>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</si>
  <si>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</si>
  <si>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</si>
  <si>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</si>
  <si>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</si>
  <si>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</si>
  <si>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</si>
  <si>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</si>
  <si>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</si>
  <si>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</si>
  <si>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</si>
  <si>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</si>
  <si>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</si>
  <si>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</si>
  <si>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</si>
  <si>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</si>
  <si>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</si>
  <si>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</si>
  <si>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</si>
  <si>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</si>
  <si>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</si>
  <si>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</si>
  <si>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</si>
  <si>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</si>
  <si>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</si>
  <si>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</si>
  <si>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</si>
  <si>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</si>
  <si>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</si>
  <si>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</si>
  <si>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</si>
  <si>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</si>
  <si>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</si>
  <si>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</si>
  <si>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</si>
  <si>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</si>
  <si>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</si>
  <si>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</si>
  <si>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</si>
  <si>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</si>
  <si>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</si>
  <si>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</si>
  <si>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</si>
  <si>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</si>
  <si>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</si>
  <si>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</si>
  <si>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</si>
  <si>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</si>
  <si>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</si>
  <si>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</si>
  <si>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</si>
  <si>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</si>
  <si>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</si>
  <si>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</si>
  <si>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</si>
  <si>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</si>
  <si>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</si>
  <si>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</si>
  <si>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</si>
  <si>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</si>
  <si>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</si>
  <si>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</si>
  <si>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</si>
  <si>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</si>
  <si>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</si>
  <si>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</si>
  <si>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</si>
  <si>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</si>
  <si>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</si>
  <si>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</si>
  <si>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</si>
  <si>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</si>
  <si>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</si>
  <si>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</si>
  <si>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</si>
  <si>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</si>
  <si>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</si>
  <si>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</si>
  <si>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</si>
  <si>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</si>
  <si>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</si>
  <si>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</si>
  <si>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</si>
  <si>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</si>
  <si>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</si>
  <si>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</si>
  <si>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</si>
  <si>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</si>
  <si>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</si>
  <si>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</si>
  <si>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</si>
  <si>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</si>
  <si>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</si>
  <si>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</si>
  <si>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</si>
  <si>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</si>
  <si>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</si>
  <si>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</si>
  <si>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</si>
  <si>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</si>
  <si>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</si>
  <si>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</si>
  <si>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</si>
  <si>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</si>
  <si>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</si>
  <si>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</si>
  <si>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</si>
  <si>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</si>
  <si>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</si>
  <si>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</si>
  <si>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</si>
  <si>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</si>
  <si>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</si>
  <si>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</si>
  <si>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</si>
  <si>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</si>
  <si>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</si>
  <si>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</si>
  <si>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</si>
  <si>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</si>
  <si>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</si>
  <si>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</si>
  <si>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</si>
  <si>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</si>
  <si>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</si>
  <si>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</si>
  <si>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</si>
  <si>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</si>
  <si>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</si>
  <si>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</si>
  <si>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</si>
  <si>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</si>
  <si>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</si>
  <si>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</si>
  <si>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</si>
  <si>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</si>
  <si>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</si>
  <si>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</si>
  <si>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</si>
  <si>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</si>
  <si>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</si>
  <si>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</si>
  <si>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</si>
  <si>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</si>
  <si>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</si>
  <si>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</si>
  <si>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</si>
  <si>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</si>
  <si>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</si>
  <si>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</si>
  <si>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</si>
  <si>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</si>
  <si>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</si>
  <si>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</si>
  <si>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</si>
  <si>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</si>
  <si>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</si>
  <si>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</si>
  <si>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</si>
  <si>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</si>
  <si>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</si>
  <si>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</si>
  <si>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</si>
  <si>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</si>
  <si>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</si>
  <si>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</si>
  <si>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</si>
  <si>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</si>
  <si>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</si>
  <si>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</si>
  <si>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</si>
  <si>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</si>
  <si>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</si>
  <si>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</si>
  <si>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</si>
  <si>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</si>
  <si>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</si>
  <si>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</si>
  <si>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</si>
  <si>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</si>
  <si>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</si>
  <si>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</si>
  <si>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</si>
  <si>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</si>
  <si>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</si>
  <si>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</si>
  <si>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</si>
  <si>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</si>
  <si>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</si>
  <si>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</si>
  <si>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</si>
  <si>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</si>
  <si>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</si>
  <si>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</si>
  <si>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</si>
  <si>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</si>
  <si>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</si>
  <si>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</si>
  <si>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</si>
  <si>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</si>
  <si>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</si>
  <si>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</si>
  <si>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</si>
  <si>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</si>
  <si>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</si>
  <si>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</si>
  <si>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</si>
  <si>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</si>
  <si>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</si>
  <si>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</si>
  <si>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</si>
  <si>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</si>
  <si>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</si>
  <si>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</si>
  <si>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</si>
  <si>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</si>
  <si>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</si>
  <si>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</si>
  <si>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</si>
  <si>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</si>
  <si>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</si>
  <si>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</si>
  <si>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</si>
  <si>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</si>
  <si>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</si>
  <si>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</si>
  <si>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</si>
  <si>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</si>
  <si>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</si>
  <si>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</si>
  <si>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</si>
  <si>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</si>
  <si>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</si>
  <si>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</si>
  <si>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</si>
  <si>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</si>
  <si>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</si>
  <si>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</si>
  <si>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</si>
  <si>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</si>
  <si>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</si>
  <si>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</si>
  <si>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</si>
  <si>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</si>
  <si>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</si>
  <si>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</si>
  <si>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</si>
  <si>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</si>
  <si>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</si>
  <si>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</si>
  <si>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</si>
  <si>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</si>
  <si>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</si>
  <si>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</si>
  <si>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</si>
  <si>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</si>
  <si>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</si>
  <si>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</si>
  <si>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</si>
  <si>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</si>
  <si>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</si>
  <si>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</si>
  <si>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</si>
  <si>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</si>
  <si>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</si>
  <si>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</si>
  <si>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</si>
  <si>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</si>
  <si>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</si>
  <si>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</si>
  <si>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</si>
  <si>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</si>
  <si>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</si>
  <si>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</si>
  <si>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</si>
  <si>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</si>
  <si>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</si>
  <si>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</si>
  <si>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</si>
  <si>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</si>
  <si>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</si>
  <si>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</si>
  <si>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</si>
  <si>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</si>
  <si>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</si>
  <si>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</si>
  <si>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</si>
  <si>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</si>
  <si>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</si>
  <si>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</si>
  <si>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</si>
  <si>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</si>
  <si>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</si>
  <si>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</si>
  <si>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</si>
  <si>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</si>
  <si>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</si>
  <si>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</si>
  <si>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</si>
  <si>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</si>
  <si>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</si>
  <si>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</si>
  <si>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</si>
  <si>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</si>
  <si>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</si>
  <si>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</si>
  <si>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</si>
  <si>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</si>
  <si>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</si>
  <si>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</si>
  <si>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</si>
  <si>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</si>
  <si>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</si>
  <si>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</si>
  <si>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</si>
  <si>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</si>
  <si>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</si>
  <si>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</si>
  <si>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</si>
  <si>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</si>
  <si>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</si>
  <si>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</si>
  <si>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</si>
  <si>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</si>
  <si>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</si>
  <si>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</si>
  <si>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</si>
  <si>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</si>
  <si>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</si>
  <si>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</si>
  <si>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</si>
  <si>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</si>
  <si>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</si>
  <si>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</si>
  <si>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</si>
  <si>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</si>
  <si>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</si>
  <si>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</si>
  <si>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</si>
  <si>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</si>
  <si>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</si>
  <si>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</si>
  <si>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</si>
  <si>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</si>
  <si>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</si>
  <si>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</si>
  <si>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</si>
  <si>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</si>
  <si>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</si>
  <si>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</si>
  <si>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</si>
  <si>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</si>
  <si>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</si>
  <si>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</si>
  <si>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</si>
  <si>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</si>
  <si>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</si>
  <si>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</si>
  <si>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</si>
  <si>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</si>
  <si>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</si>
  <si>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</si>
  <si>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</si>
  <si>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</si>
  <si>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</si>
  <si>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</si>
  <si>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</si>
  <si>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</si>
  <si>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</si>
  <si>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</si>
  <si>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</si>
  <si>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</si>
  <si>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</si>
  <si>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</si>
  <si>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</si>
  <si>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</si>
  <si>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</si>
  <si>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</si>
  <si>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</si>
  <si>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</si>
  <si>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</si>
  <si>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</si>
  <si>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</si>
  <si>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</si>
  <si>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</si>
  <si>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</si>
  <si>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</si>
  <si>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</si>
  <si>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</si>
  <si>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</si>
  <si>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</si>
  <si>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</si>
  <si>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</si>
  <si>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</si>
  <si>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</si>
  <si>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</si>
  <si>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</si>
  <si>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</si>
  <si>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</si>
  <si>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</si>
  <si>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</si>
  <si>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</si>
  <si>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</si>
  <si>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</si>
  <si>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</si>
  <si>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</si>
  <si>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</si>
  <si>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</si>
  <si>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</si>
  <si>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</si>
  <si>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</si>
  <si>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</si>
  <si>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</si>
  <si>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</si>
  <si>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</si>
  <si>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</si>
  <si>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</si>
  <si>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</si>
  <si>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</si>
  <si>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</si>
  <si>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</si>
  <si>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</si>
  <si>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</si>
  <si>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</si>
  <si>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</si>
  <si>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</si>
  <si>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</si>
  <si>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</si>
  <si>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</si>
  <si>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</si>
  <si>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</si>
  <si>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</si>
  <si>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</si>
  <si>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</si>
  <si>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</si>
  <si>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</si>
  <si>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</si>
  <si>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</si>
  <si>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</si>
  <si>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</si>
  <si>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</si>
  <si>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</si>
  <si>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</si>
  <si>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</si>
  <si>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</si>
  <si>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</si>
  <si>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</si>
  <si>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</si>
  <si>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</si>
  <si>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</si>
  <si>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</si>
  <si>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</si>
  <si>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</si>
  <si>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</si>
  <si>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</si>
  <si>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</si>
  <si>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</si>
  <si>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</si>
  <si>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</si>
  <si>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</si>
  <si>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</si>
  <si>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</si>
  <si>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</si>
  <si>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</si>
  <si>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</si>
  <si>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</si>
  <si>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</si>
  <si>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</si>
  <si>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</si>
  <si>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</si>
  <si>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</si>
  <si>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</si>
  <si>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</si>
  <si>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</si>
  <si>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</si>
  <si>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</si>
  <si>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</si>
  <si>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</si>
  <si>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</si>
  <si>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</si>
  <si>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</si>
  <si>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</si>
  <si>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</si>
  <si>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</si>
  <si>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</si>
  <si>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</si>
  <si>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</si>
  <si>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</si>
  <si>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</si>
  <si>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</si>
  <si>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</si>
  <si>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</si>
  <si>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</si>
  <si>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</si>
  <si>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</si>
  <si>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</si>
  <si>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</si>
  <si>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</si>
  <si>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</si>
  <si>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</si>
  <si>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</si>
  <si>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</si>
  <si>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</si>
  <si>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</si>
  <si>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</si>
  <si>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</si>
  <si>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</si>
  <si>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</si>
  <si>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</si>
  <si>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</si>
  <si>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</si>
  <si>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</si>
  <si>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</si>
  <si>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</si>
  <si>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</si>
  <si>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</si>
  <si>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</si>
  <si>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</si>
  <si>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</si>
  <si>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</si>
  <si>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</si>
  <si>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</si>
  <si>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</si>
  <si>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</si>
  <si>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</si>
  <si>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</si>
  <si>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</si>
  <si>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</si>
  <si>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</si>
  <si>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</si>
  <si>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</si>
  <si>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</si>
  <si>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</si>
  <si>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</si>
  <si>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</si>
  <si>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</si>
  <si>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</si>
  <si>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</si>
  <si>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</si>
  <si>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</si>
  <si>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</si>
  <si>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</si>
  <si>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</si>
  <si>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</si>
  <si>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</si>
  <si>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</si>
  <si>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</si>
  <si>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</si>
  <si>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</si>
  <si>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</si>
  <si>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</si>
  <si>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</si>
  <si>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</si>
  <si>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</si>
  <si>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</si>
  <si>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</si>
  <si>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</si>
  <si>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</si>
  <si>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</si>
  <si>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</si>
  <si>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</si>
  <si>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</si>
  <si>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</si>
  <si>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</si>
  <si>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</si>
  <si>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</si>
  <si>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</si>
  <si>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</si>
  <si>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</si>
  <si>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</si>
  <si>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</si>
  <si>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</si>
  <si>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</si>
  <si>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</si>
  <si>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</si>
  <si>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</si>
  <si>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</si>
  <si>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</si>
  <si>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</si>
  <si>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</si>
  <si>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</si>
  <si>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</si>
  <si>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</si>
  <si>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</si>
  <si>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</si>
  <si>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</si>
  <si>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</si>
  <si>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</si>
  <si>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</si>
  <si>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</si>
  <si>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</si>
  <si>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</si>
  <si>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</si>
  <si>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</si>
  <si>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</si>
  <si>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</si>
  <si>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</si>
  <si>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</si>
  <si>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</si>
  <si>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</si>
  <si>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</si>
  <si>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</si>
  <si>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</si>
  <si>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</si>
  <si>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</si>
  <si>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</si>
  <si>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</si>
  <si>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</si>
  <si>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</si>
  <si>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</si>
  <si>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</si>
  <si>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</si>
  <si>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</si>
  <si>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</si>
  <si>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</si>
  <si>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</si>
  <si>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</si>
  <si>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</si>
  <si>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</si>
  <si>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</si>
  <si>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</si>
  <si>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</si>
  <si>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</si>
  <si>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</si>
  <si>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</si>
  <si>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</si>
  <si>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</si>
  <si>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</si>
  <si>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</si>
  <si>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</si>
  <si>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</si>
  <si>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</si>
  <si>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</si>
  <si>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</si>
  <si>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</si>
  <si>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</si>
  <si>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</si>
  <si>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</si>
  <si>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</si>
  <si>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</si>
  <si>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</si>
  <si>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</si>
  <si>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</si>
  <si>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</si>
  <si>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</si>
  <si>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</si>
  <si>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</si>
  <si>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</si>
  <si>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</si>
  <si>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</si>
  <si>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</si>
  <si>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</si>
  <si>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</si>
  <si>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</si>
  <si>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</si>
  <si>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</si>
  <si>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</si>
  <si>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</si>
  <si>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</si>
  <si>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</si>
  <si>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</si>
  <si>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</si>
  <si>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</si>
  <si>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</si>
  <si>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</si>
  <si>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</si>
  <si>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</si>
  <si>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</si>
  <si>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</si>
  <si>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</si>
  <si>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</si>
  <si>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</si>
  <si>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</si>
  <si>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</si>
  <si>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</si>
  <si>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</si>
  <si>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</si>
  <si>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</si>
  <si>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</si>
  <si>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</si>
  <si>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</si>
  <si>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</si>
  <si>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</si>
  <si>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</si>
  <si>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</si>
  <si>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</si>
  <si>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</si>
  <si>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</si>
  <si>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</si>
  <si>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</si>
  <si>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</si>
  <si>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</si>
  <si>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</si>
  <si>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</si>
  <si>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</si>
  <si>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</si>
  <si>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</si>
  <si>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</si>
  <si>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</si>
  <si>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</si>
  <si>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</si>
  <si>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</si>
  <si>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</si>
  <si>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</si>
  <si>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</si>
  <si>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</si>
  <si>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</si>
  <si>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</si>
  <si>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</si>
  <si>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</si>
  <si>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</si>
  <si>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</si>
  <si>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</si>
  <si>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</si>
  <si>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</si>
  <si>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</si>
  <si>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</si>
  <si>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</si>
  <si>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</si>
  <si>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</si>
  <si>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</si>
  <si>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</si>
  <si>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</si>
  <si>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</si>
  <si>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</si>
  <si>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</si>
  <si>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</si>
  <si>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</si>
  <si>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</si>
  <si>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</si>
  <si>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</si>
  <si>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</si>
  <si>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</si>
  <si>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</si>
  <si>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</si>
  <si>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</si>
  <si>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</si>
  <si>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</si>
  <si>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</si>
  <si>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</si>
  <si>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</si>
  <si>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</si>
  <si>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</si>
  <si>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</si>
  <si>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</si>
  <si>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</si>
  <si>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</si>
  <si>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</si>
  <si>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</si>
  <si>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</si>
  <si>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</si>
  <si>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</si>
  <si>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</si>
  <si>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</si>
  <si>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</si>
  <si>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</si>
  <si>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</si>
  <si>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</si>
  <si>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</si>
  <si>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</si>
  <si>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</si>
  <si>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</si>
  <si>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</si>
  <si>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</si>
  <si>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</si>
  <si>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</si>
  <si>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</si>
  <si>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</si>
  <si>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</si>
  <si>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</si>
  <si>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</si>
  <si>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</si>
  <si>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</si>
  <si>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</si>
  <si>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</si>
  <si>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</si>
  <si>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</si>
  <si>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</si>
  <si>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</si>
  <si>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</si>
  <si>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</si>
  <si>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</si>
  <si>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</si>
  <si>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</si>
  <si>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</si>
  <si>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</si>
  <si>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</si>
  <si>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</si>
  <si>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</si>
  <si>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</si>
  <si>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</si>
  <si>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</si>
  <si>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</si>
  <si>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</si>
  <si>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</si>
  <si>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</si>
  <si>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</si>
  <si>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</si>
  <si>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</si>
  <si>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</si>
  <si>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</si>
  <si>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</si>
  <si>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</si>
  <si>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</si>
  <si>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</si>
  <si>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</si>
  <si>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</si>
  <si>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</si>
  <si>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</si>
  <si>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</si>
  <si>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</si>
  <si>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</si>
  <si>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</si>
  <si>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</si>
  <si>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</si>
  <si>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</si>
  <si>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</si>
  <si>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</si>
  <si>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</si>
  <si>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</si>
  <si>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</si>
  <si>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</si>
  <si>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</si>
  <si>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</si>
  <si>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</si>
  <si>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</si>
  <si>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</si>
  <si>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</si>
  <si>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</si>
  <si>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</si>
  <si>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</si>
  <si>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</si>
  <si>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</si>
  <si>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</si>
  <si>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</si>
  <si>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</si>
  <si>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</si>
  <si>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</si>
  <si>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</si>
  <si>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</si>
  <si>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</si>
  <si>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</si>
  <si>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</si>
  <si>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</si>
  <si>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</si>
  <si>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</si>
  <si>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</si>
  <si>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</si>
  <si>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</si>
  <si>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</si>
  <si>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</si>
  <si>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</si>
  <si>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</si>
  <si>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</si>
  <si>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</si>
  <si>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</si>
  <si>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</si>
  <si>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</si>
  <si>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</si>
  <si>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</si>
  <si>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</si>
  <si>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</si>
  <si>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</si>
  <si>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</si>
  <si>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</si>
  <si>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</si>
  <si>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</si>
  <si>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</si>
  <si>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</si>
  <si>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</si>
  <si>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</si>
  <si>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</si>
  <si>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</si>
  <si>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</si>
  <si>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</si>
  <si>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</si>
  <si>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</si>
  <si>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</si>
  <si>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</si>
  <si>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</si>
  <si>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</si>
  <si>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</si>
  <si>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</si>
  <si>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</si>
  <si>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</si>
  <si>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</si>
  <si>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</si>
  <si>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</si>
  <si>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</si>
  <si>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</si>
  <si>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</si>
  <si>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</si>
  <si>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</si>
  <si>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</si>
  <si>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</si>
  <si>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</si>
  <si>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</si>
  <si>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</si>
  <si>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</si>
  <si>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</si>
  <si>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</si>
  <si>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</si>
  <si>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</si>
  <si>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</si>
  <si>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</si>
  <si>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</si>
  <si>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</si>
  <si>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</si>
  <si>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</si>
  <si>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</si>
  <si>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</si>
  <si>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</si>
  <si>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</si>
  <si>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</si>
  <si>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</si>
  <si>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</si>
  <si>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</si>
  <si>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</si>
  <si>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</si>
  <si>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</si>
  <si>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</si>
  <si>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</si>
  <si>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</si>
  <si>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</si>
  <si>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</si>
  <si>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</si>
  <si>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</si>
  <si>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</si>
  <si>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</si>
  <si>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</si>
  <si>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</si>
  <si>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</si>
  <si>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</si>
  <si>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</si>
  <si>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</si>
  <si>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</si>
  <si>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</si>
  <si>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</si>
  <si>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</si>
  <si>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</si>
  <si>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</si>
  <si>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</si>
  <si>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</si>
  <si>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</si>
  <si>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</si>
  <si>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</si>
  <si>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</si>
  <si>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</si>
  <si>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</si>
  <si>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</si>
  <si>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</si>
  <si>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</si>
  <si>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</si>
  <si>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</si>
  <si>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</si>
  <si>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</si>
  <si>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</si>
  <si>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</si>
  <si>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</si>
  <si>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</si>
  <si>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</si>
  <si>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</si>
  <si>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</si>
  <si>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</si>
  <si>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</si>
  <si>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</si>
  <si>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</si>
  <si>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</si>
  <si>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</si>
  <si>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</si>
  <si>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</si>
  <si>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</si>
  <si>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</si>
  <si>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</si>
  <si>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</si>
  <si>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</si>
  <si>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</si>
  <si>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</si>
  <si>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</si>
  <si>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</si>
  <si>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</si>
  <si>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</si>
  <si>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</si>
  <si>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</si>
  <si>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</si>
  <si>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</si>
  <si>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</si>
  <si>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</si>
  <si>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</si>
  <si>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</si>
  <si>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</si>
  <si>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</si>
  <si>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</si>
  <si>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</si>
  <si>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</si>
  <si>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</si>
  <si>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</si>
  <si>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</si>
  <si>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</si>
  <si>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</si>
  <si>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</si>
  <si>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</si>
  <si>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</si>
  <si>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</si>
  <si>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</si>
  <si>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</si>
  <si>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</si>
  <si>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</si>
  <si>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</si>
  <si>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</si>
  <si>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</si>
  <si>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</si>
  <si>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</si>
  <si>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</si>
  <si>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</si>
  <si>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</si>
  <si>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</si>
  <si>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</si>
  <si>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</si>
  <si>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</si>
  <si>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</si>
  <si>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</si>
  <si>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</si>
  <si>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</si>
  <si>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</si>
  <si>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</si>
  <si>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</si>
  <si>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</si>
  <si>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</si>
  <si>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</si>
  <si>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</si>
  <si>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</si>
  <si>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</si>
  <si>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</si>
  <si>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</si>
  <si>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</si>
  <si>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</si>
  <si>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</si>
  <si>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</si>
  <si>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</si>
  <si>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</si>
  <si>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</si>
  <si>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</si>
  <si>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</si>
  <si>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</si>
  <si>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</si>
  <si>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</si>
  <si>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</si>
  <si>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</si>
  <si>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</si>
  <si>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</si>
  <si>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</si>
  <si>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</si>
  <si>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</si>
  <si>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</si>
  <si>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</si>
  <si>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</si>
  <si>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</si>
  <si>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</si>
  <si>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</si>
  <si>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</si>
  <si>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</si>
  <si>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</si>
  <si>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</si>
  <si>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</si>
  <si>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</si>
  <si>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</si>
  <si>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</si>
  <si>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</si>
  <si>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</si>
  <si>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</si>
  <si>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</si>
  <si>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</si>
  <si>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</si>
  <si>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</si>
  <si>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</si>
  <si>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</si>
  <si>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</si>
  <si>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</si>
  <si>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</si>
  <si>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</si>
  <si>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</si>
  <si>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</si>
  <si>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</si>
  <si>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</si>
  <si>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</si>
  <si>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</si>
  <si>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</si>
  <si>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</si>
  <si>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</si>
  <si>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</si>
  <si>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</si>
  <si>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</si>
  <si>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</si>
  <si>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</si>
  <si>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</si>
  <si>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</si>
  <si>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</si>
  <si>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</si>
  <si>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</si>
  <si>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</si>
  <si>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</si>
  <si>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</si>
  <si>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</si>
  <si>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</si>
  <si>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</si>
  <si>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</si>
  <si>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</si>
  <si>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</si>
  <si>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</si>
  <si>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</si>
  <si>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</si>
  <si>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</si>
  <si>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</si>
  <si>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</si>
  <si>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</si>
  <si>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</si>
  <si>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</si>
  <si>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</si>
  <si>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</si>
  <si>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</si>
  <si>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</si>
  <si>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</si>
  <si>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</si>
  <si>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</si>
  <si>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</si>
  <si>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</si>
  <si>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</si>
  <si>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</si>
  <si>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</si>
  <si>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</si>
  <si>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</si>
  <si>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</si>
  <si>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</si>
  <si>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</si>
  <si>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</si>
  <si>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</si>
  <si>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</si>
  <si>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</si>
  <si>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</si>
  <si>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</si>
  <si>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</si>
  <si>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</si>
  <si>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</si>
  <si>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</si>
  <si>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</si>
  <si>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</si>
  <si>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</si>
  <si>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</si>
  <si>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</si>
  <si>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</si>
  <si>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</si>
  <si>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</si>
  <si>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</si>
  <si>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</si>
  <si>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</si>
  <si>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</si>
  <si>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</si>
  <si>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</si>
  <si>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</si>
  <si>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</si>
  <si>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</si>
  <si>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</si>
  <si>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</si>
  <si>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</si>
  <si>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</si>
  <si>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</si>
  <si>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</si>
  <si>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</si>
  <si>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</si>
  <si>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</si>
  <si>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</si>
  <si>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</si>
  <si>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</si>
  <si>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</si>
  <si>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</si>
  <si>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</si>
  <si>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</si>
  <si>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</si>
  <si>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</si>
  <si>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</si>
  <si>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</si>
  <si>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</si>
  <si>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</si>
  <si>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</si>
  <si>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</si>
  <si>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</si>
  <si>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</si>
  <si>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</si>
  <si>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</si>
  <si>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</si>
  <si>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</si>
  <si>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</si>
  <si>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</si>
  <si>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</si>
  <si>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</si>
  <si>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</si>
  <si>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</si>
  <si>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</si>
  <si>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</si>
  <si>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</si>
  <si>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</si>
  <si>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</si>
  <si>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</si>
  <si>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</si>
  <si>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</si>
  <si>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</si>
  <si>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</si>
  <si>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</si>
  <si>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</si>
  <si>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</si>
  <si>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</si>
  <si>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</si>
  <si>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</si>
  <si>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</si>
  <si>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</si>
  <si>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</si>
  <si>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</si>
  <si>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</si>
  <si>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</si>
  <si>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</si>
  <si>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</si>
  <si>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</si>
  <si>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</si>
  <si>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</si>
  <si>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</si>
  <si>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</si>
  <si>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</si>
  <si>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</si>
  <si>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</si>
  <si>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</si>
  <si>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</si>
  <si>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</si>
  <si>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</si>
  <si>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</si>
  <si>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</si>
  <si>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</si>
  <si>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</si>
  <si>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</si>
  <si>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</si>
  <si>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</si>
  <si>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</si>
  <si>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</si>
  <si>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</si>
  <si>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</si>
  <si>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</si>
  <si>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</si>
  <si>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</si>
  <si>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</si>
  <si>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</si>
  <si>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</si>
  <si>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</si>
  <si>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</si>
  <si>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</si>
  <si>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</si>
  <si>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</si>
  <si>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</si>
  <si>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</si>
  <si>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</si>
  <si>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</si>
  <si>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</si>
  <si>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</si>
  <si>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</si>
  <si>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</si>
  <si>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</si>
  <si>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</si>
  <si>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</si>
  <si>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</si>
  <si>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</si>
  <si>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</si>
  <si>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</si>
  <si>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</si>
  <si>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</si>
  <si>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</si>
  <si>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</si>
  <si>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</si>
  <si>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</si>
  <si>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</si>
  <si>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</si>
  <si>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</si>
  <si>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</si>
  <si>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</si>
  <si>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</si>
  <si>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</si>
  <si>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</si>
  <si>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</si>
  <si>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</si>
  <si>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</si>
  <si>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</si>
  <si>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</si>
  <si>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</si>
  <si>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</si>
  <si>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</si>
  <si>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</si>
  <si>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</si>
  <si>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</si>
  <si>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</si>
  <si>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</si>
  <si>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</si>
  <si>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</si>
  <si>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</si>
  <si>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</si>
  <si>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</si>
  <si>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</si>
  <si>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</si>
  <si>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</si>
  <si>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</si>
  <si>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</si>
  <si>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</si>
  <si>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</si>
  <si>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</si>
  <si>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</si>
  <si>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</si>
  <si>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</si>
  <si>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</si>
  <si>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</si>
  <si>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</si>
  <si>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</si>
  <si>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</si>
  <si>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</si>
  <si>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</si>
  <si>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</si>
  <si>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</si>
  <si>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</si>
  <si>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</si>
  <si>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</si>
  <si>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</si>
  <si>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</si>
  <si>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</si>
  <si>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</si>
  <si>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</si>
  <si>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</si>
  <si>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</si>
  <si>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</si>
  <si>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</si>
  <si>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</si>
  <si>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</si>
  <si>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</si>
  <si>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</si>
  <si>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</si>
  <si>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</si>
  <si>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</si>
  <si>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</si>
  <si>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</si>
  <si>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</si>
  <si>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</si>
  <si>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</si>
  <si>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</si>
  <si>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</si>
  <si>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</si>
  <si>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</si>
  <si>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</si>
  <si>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</si>
  <si>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</si>
  <si>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</si>
  <si>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</si>
  <si>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</si>
  <si>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</si>
  <si>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</si>
  <si>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</si>
  <si>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</si>
  <si>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</si>
  <si>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</si>
  <si>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</si>
  <si>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</si>
  <si>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</si>
  <si>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</si>
  <si>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</si>
  <si>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</si>
  <si>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</si>
  <si>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</si>
  <si>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</si>
  <si>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</si>
  <si>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</si>
  <si>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</si>
  <si>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</si>
  <si>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</si>
  <si>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</si>
  <si>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</si>
  <si>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</si>
  <si>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</si>
  <si>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</si>
  <si>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</si>
  <si>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</si>
  <si>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</si>
  <si>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</si>
  <si>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</si>
  <si>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</si>
  <si>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</si>
  <si>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</si>
  <si>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</si>
  <si>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</si>
  <si>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</si>
  <si>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</si>
  <si>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</si>
  <si>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</si>
  <si>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</si>
  <si>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</si>
  <si>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</si>
  <si>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</si>
  <si>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</si>
  <si>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</si>
  <si>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</si>
  <si>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</si>
  <si>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</si>
  <si>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</si>
  <si>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</si>
  <si>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</si>
  <si>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</si>
  <si>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</si>
  <si>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</si>
  <si>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</si>
  <si>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</si>
  <si>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</si>
  <si>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</si>
  <si>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</si>
  <si>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</si>
  <si>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</si>
  <si>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</si>
  <si>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</si>
  <si>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</si>
  <si>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</si>
  <si>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</si>
  <si>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</si>
  <si>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</si>
  <si>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</si>
  <si>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</si>
  <si>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</si>
  <si>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</si>
  <si>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</si>
  <si>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</si>
  <si>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</si>
  <si>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</si>
  <si>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</si>
  <si>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</si>
  <si>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</si>
  <si>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</si>
  <si>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</si>
  <si>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</si>
  <si>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</si>
  <si>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</si>
  <si>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</si>
  <si>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</si>
  <si>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</si>
  <si>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</si>
  <si>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</si>
  <si>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</si>
  <si>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</si>
  <si>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</si>
  <si>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</si>
  <si>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</si>
  <si>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</si>
  <si>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</si>
  <si>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</si>
  <si>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</si>
  <si>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</si>
  <si>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</si>
  <si>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</si>
  <si>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</si>
  <si>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</si>
  <si>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</si>
  <si>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</si>
  <si>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</si>
  <si>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</si>
  <si>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</si>
  <si>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</si>
  <si>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</si>
  <si>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</si>
  <si>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</si>
  <si>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</si>
  <si>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</si>
  <si>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</si>
  <si>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</si>
  <si>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</si>
  <si>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</si>
  <si>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</si>
  <si>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</si>
  <si>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</si>
  <si>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</si>
  <si>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</si>
  <si>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</si>
  <si>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</si>
  <si>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</si>
  <si>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</si>
  <si>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</si>
  <si>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</si>
  <si>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</si>
  <si>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</si>
  <si>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</si>
  <si>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</si>
  <si>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</si>
  <si>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</si>
  <si>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</si>
  <si>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</si>
  <si>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</si>
  <si>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</si>
  <si>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</si>
  <si>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</si>
  <si>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</si>
  <si>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</si>
  <si>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</si>
  <si>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</si>
  <si>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</si>
  <si>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</si>
  <si>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</si>
  <si>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</si>
  <si>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</si>
  <si>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</si>
  <si>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</si>
  <si>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</si>
  <si>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</si>
  <si>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</si>
  <si>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</si>
  <si>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</si>
  <si>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</si>
  <si>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</si>
  <si>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</si>
  <si>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</si>
  <si>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</si>
  <si>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</si>
  <si>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</si>
  <si>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</si>
  <si>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</si>
  <si>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</si>
  <si>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</si>
  <si>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</si>
  <si>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</si>
  <si>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</si>
  <si>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</si>
  <si>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</si>
  <si>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</si>
  <si>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</si>
  <si>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</si>
  <si>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</si>
  <si>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</si>
  <si>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</si>
  <si>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</si>
  <si>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</si>
  <si>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</si>
  <si>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</si>
  <si>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</si>
  <si>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</si>
  <si>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</si>
  <si>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</si>
  <si>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</si>
  <si>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</si>
  <si>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</si>
  <si>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</si>
  <si>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</si>
  <si>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</si>
  <si>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</si>
  <si>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</si>
  <si>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</si>
  <si>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</si>
  <si>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</si>
  <si>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</si>
  <si>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</si>
  <si>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</si>
  <si>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</si>
  <si>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</si>
  <si>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</si>
  <si>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</si>
  <si>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</si>
  <si>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</si>
  <si>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</si>
  <si>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</si>
  <si>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</si>
  <si>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</si>
  <si>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</si>
  <si>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</si>
  <si>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</si>
  <si>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</si>
  <si>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</si>
  <si>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</si>
  <si>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</si>
  <si>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</si>
  <si>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</si>
  <si>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</si>
  <si>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</si>
  <si>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</si>
  <si>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</si>
  <si>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</si>
  <si>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</si>
  <si>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</si>
  <si>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</si>
  <si>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</si>
  <si>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</si>
  <si>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</si>
  <si>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</si>
  <si>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</si>
  <si>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</si>
  <si>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</si>
  <si>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</si>
  <si>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</si>
  <si>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</si>
  <si>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</si>
  <si>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</si>
  <si>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</si>
  <si>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</si>
  <si>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</si>
  <si>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</si>
  <si>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</si>
  <si>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</si>
  <si>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</si>
  <si>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</si>
  <si>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</si>
  <si>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</si>
  <si>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</si>
  <si>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</si>
  <si>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</si>
  <si>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</si>
  <si>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</si>
  <si>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</si>
  <si>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</si>
  <si>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</si>
  <si>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</si>
  <si>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</si>
  <si>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</si>
  <si>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</si>
  <si>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</si>
  <si>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</si>
  <si>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</si>
  <si>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</si>
  <si>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</si>
  <si>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</si>
  <si>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</si>
  <si>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</si>
  <si>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</si>
  <si>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</si>
  <si>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</si>
  <si>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</si>
  <si>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</si>
  <si>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</si>
  <si>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</si>
  <si>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</si>
  <si>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</si>
  <si>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</si>
  <si>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</si>
  <si>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</si>
  <si>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</si>
  <si>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</si>
  <si>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</si>
  <si>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</si>
  <si>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</si>
  <si>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</si>
  <si>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</si>
  <si>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</si>
  <si>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</si>
  <si>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</si>
  <si>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</si>
  <si>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</si>
  <si>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</si>
  <si>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</si>
  <si>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</si>
  <si>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</si>
  <si>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</si>
  <si>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</si>
  <si>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</si>
  <si>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</si>
  <si>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</si>
  <si>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</si>
  <si>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</si>
  <si>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</si>
  <si>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</si>
  <si>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</si>
  <si>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</si>
  <si>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</si>
  <si>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</si>
  <si>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</si>
  <si>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</si>
  <si>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</si>
  <si>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</si>
  <si>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</si>
  <si>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</si>
  <si>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</si>
  <si>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</si>
  <si>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</si>
  <si>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</si>
  <si>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</si>
  <si>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</si>
  <si>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</si>
  <si>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</si>
  <si>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</si>
  <si>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</si>
  <si>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</si>
  <si>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</si>
  <si>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</si>
  <si>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</si>
  <si>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</si>
  <si>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</si>
  <si>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</si>
  <si>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</si>
  <si>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</si>
  <si>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</si>
  <si>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</si>
  <si>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</si>
  <si>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</si>
  <si>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</si>
  <si>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</si>
  <si>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</si>
  <si>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</si>
  <si>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</si>
  <si>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</si>
  <si>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</si>
  <si>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</si>
  <si>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</si>
  <si>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</si>
  <si>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</si>
  <si>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</si>
  <si>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</si>
  <si>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</si>
  <si>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</si>
  <si>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</si>
  <si>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</si>
  <si>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</si>
  <si>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</si>
  <si>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</si>
  <si>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</si>
  <si>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</si>
  <si>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</si>
  <si>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</si>
  <si>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</si>
  <si>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</si>
  <si>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</si>
  <si>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</si>
  <si>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</si>
  <si>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</si>
  <si>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</si>
  <si>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</si>
  <si>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</si>
  <si>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</si>
  <si>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</si>
  <si>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</si>
  <si>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</si>
  <si>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</si>
  <si>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</si>
  <si>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</si>
  <si>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</si>
  <si>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</si>
  <si>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</si>
  <si>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</si>
  <si>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</si>
  <si>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</si>
  <si>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</si>
  <si>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</si>
  <si>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</si>
  <si>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</si>
  <si>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</si>
  <si>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</si>
  <si>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</si>
  <si>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</si>
  <si>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</si>
  <si>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</si>
  <si>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</si>
  <si>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</si>
  <si>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</si>
  <si>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</si>
  <si>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</si>
  <si>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</si>
  <si>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</si>
  <si>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</si>
  <si>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</si>
  <si>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</si>
  <si>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</si>
  <si>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</si>
  <si>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</si>
  <si>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</si>
  <si>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</si>
  <si>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</si>
  <si>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</si>
  <si>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</si>
  <si>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</si>
  <si>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</si>
  <si>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</si>
  <si>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</si>
  <si>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</si>
  <si>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</si>
  <si>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</si>
  <si>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</si>
  <si>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</si>
  <si>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</si>
  <si>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</si>
  <si>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</si>
  <si>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</si>
  <si>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</si>
  <si>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</si>
  <si>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</si>
  <si>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</si>
  <si>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</si>
  <si>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</si>
  <si>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</si>
  <si>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</si>
  <si>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</si>
  <si>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</si>
  <si>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</si>
  <si>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</si>
  <si>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</si>
  <si>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</si>
  <si>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</si>
  <si>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</si>
  <si>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</si>
  <si>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</si>
  <si>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</si>
  <si>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</si>
  <si>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</si>
  <si>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</si>
  <si>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</si>
  <si>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</si>
  <si>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</si>
  <si>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</si>
  <si>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</si>
  <si>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</si>
  <si>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</si>
  <si>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</si>
  <si>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</si>
  <si>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</si>
  <si>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</si>
  <si>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</si>
  <si>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</si>
  <si>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</si>
  <si>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</si>
  <si>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</si>
  <si>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</si>
  <si>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</si>
  <si>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</si>
  <si>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</si>
  <si>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</si>
  <si>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</si>
  <si>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</si>
  <si>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</si>
  <si>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</si>
  <si>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</si>
  <si>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</si>
  <si>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</si>
  <si>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</si>
  <si>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</si>
  <si>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</si>
  <si>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</si>
  <si>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</si>
  <si>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</si>
  <si>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</si>
  <si>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</si>
  <si>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</si>
  <si>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</si>
  <si>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</si>
  <si>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</si>
  <si>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</si>
  <si>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</si>
  <si>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</si>
  <si>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</si>
  <si>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</si>
  <si>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</si>
  <si>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</si>
  <si>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</si>
  <si>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</si>
  <si>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</si>
  <si>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</si>
  <si>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</si>
  <si>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</si>
  <si>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</si>
  <si>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</si>
  <si>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</si>
  <si>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</si>
  <si>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</si>
  <si>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</si>
  <si>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</si>
  <si>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</si>
  <si>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</si>
  <si>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</si>
  <si>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</si>
  <si>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</si>
  <si>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</si>
  <si>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</si>
  <si>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</si>
  <si>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</si>
  <si>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</si>
  <si>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</si>
  <si>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</si>
  <si>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</si>
  <si>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</si>
  <si>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</si>
  <si>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</si>
  <si>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</si>
  <si>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</si>
  <si>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</si>
  <si>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</si>
  <si>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</si>
  <si>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</si>
  <si>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</si>
  <si>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</si>
  <si>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</si>
  <si>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</si>
  <si>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</si>
  <si>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</si>
  <si>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</si>
  <si>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</si>
  <si>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</si>
  <si>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</si>
  <si>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</si>
  <si>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</si>
  <si>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</si>
  <si>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</si>
  <si>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</si>
  <si>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</si>
  <si>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</si>
  <si>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</si>
  <si>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</si>
  <si>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</si>
  <si>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</si>
  <si>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</si>
  <si>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</si>
  <si>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</si>
  <si>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</si>
  <si>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</si>
  <si>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</si>
  <si>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</si>
  <si>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</si>
  <si>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</si>
  <si>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</si>
  <si>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</si>
  <si>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</si>
  <si>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</si>
  <si>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</si>
  <si>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</si>
  <si>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</si>
  <si>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</si>
  <si>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</si>
  <si>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</si>
  <si>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</si>
  <si>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</si>
  <si>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</si>
  <si>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</si>
  <si>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</si>
  <si>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</si>
  <si>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</si>
  <si>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</si>
  <si>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</si>
  <si>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</si>
  <si>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</si>
  <si>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</si>
  <si>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</si>
  <si>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</si>
  <si>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</si>
  <si>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</si>
  <si>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</si>
  <si>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</si>
  <si>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</si>
  <si>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</si>
  <si>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</si>
  <si>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</si>
  <si>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</si>
  <si>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</si>
  <si>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</si>
  <si>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</si>
  <si>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</si>
  <si>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</si>
  <si>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</si>
  <si>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</si>
  <si>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</si>
  <si>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</si>
  <si>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</si>
  <si>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</si>
  <si>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</si>
  <si>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</si>
  <si>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</si>
  <si>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</si>
  <si>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</si>
  <si>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</si>
  <si>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</si>
  <si>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</si>
  <si>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</si>
  <si>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</si>
  <si>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</si>
  <si>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</si>
  <si>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</si>
  <si>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</si>
  <si>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</si>
  <si>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</si>
  <si>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</si>
  <si>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</si>
  <si>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</si>
  <si>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</si>
  <si>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</si>
  <si>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</si>
  <si>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</si>
  <si>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</si>
  <si>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</si>
  <si>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</si>
  <si>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</si>
  <si>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</si>
  <si>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</si>
  <si>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</si>
  <si>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</si>
  <si>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</si>
  <si>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</si>
  <si>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</si>
  <si>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</si>
  <si>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</si>
  <si>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</si>
  <si>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</si>
  <si>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</si>
  <si>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</si>
  <si>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</si>
  <si>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</si>
  <si>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</si>
  <si>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</si>
  <si>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</si>
  <si>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</si>
  <si>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</si>
  <si>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</si>
  <si>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</si>
  <si>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</si>
  <si>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</si>
  <si>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</si>
  <si>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</si>
  <si>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</si>
  <si>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</si>
  <si>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</si>
  <si>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</si>
  <si>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</si>
  <si>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</si>
  <si>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</si>
  <si>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</si>
  <si>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</si>
  <si>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</si>
  <si>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</si>
  <si>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</si>
  <si>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</si>
  <si>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</si>
  <si>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</si>
  <si>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</si>
  <si>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</si>
  <si>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</si>
  <si>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</si>
  <si>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</si>
  <si>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</si>
  <si>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</si>
  <si>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</si>
  <si>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</si>
  <si>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</si>
  <si>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</si>
  <si>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</si>
  <si>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</si>
  <si>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</si>
  <si>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</si>
  <si>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</si>
  <si>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</si>
  <si>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</si>
  <si>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</si>
  <si>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</si>
  <si>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</si>
  <si>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</si>
  <si>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</si>
  <si>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</si>
  <si>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</si>
  <si>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</si>
  <si>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</si>
  <si>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</si>
  <si>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</si>
  <si>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</si>
  <si>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</si>
  <si>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</si>
  <si>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</si>
  <si>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</si>
  <si>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</si>
  <si>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</si>
  <si>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</si>
  <si>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</si>
  <si>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</si>
  <si>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</si>
  <si>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</si>
  <si>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</si>
  <si>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</si>
  <si>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</si>
  <si>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</si>
  <si>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</si>
  <si>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</si>
  <si>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</si>
  <si>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</si>
  <si>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</si>
  <si>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</si>
  <si>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</si>
  <si>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</si>
  <si>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</si>
  <si>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</si>
  <si>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</si>
  <si>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</si>
  <si>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</si>
  <si>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</si>
  <si>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</si>
  <si>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</si>
  <si>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</si>
  <si>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</si>
  <si>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</si>
  <si>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</si>
  <si>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</si>
  <si>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</si>
  <si>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</si>
  <si>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</si>
  <si>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</si>
  <si>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</si>
  <si>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</si>
  <si>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</si>
  <si>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</si>
  <si>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</si>
  <si>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</si>
  <si>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</si>
  <si>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</si>
  <si>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</si>
  <si>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</si>
  <si>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</si>
  <si>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</si>
  <si>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</si>
  <si>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</si>
  <si>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</si>
  <si>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</si>
  <si>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</si>
  <si>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</si>
  <si>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</si>
  <si>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</si>
  <si>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</si>
  <si>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</si>
  <si>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</si>
  <si>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</si>
  <si>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</si>
  <si>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</si>
  <si>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</si>
  <si>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</si>
  <si>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</si>
  <si>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</si>
  <si>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</si>
  <si>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</si>
  <si>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</si>
  <si>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</si>
  <si>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</si>
  <si>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</si>
  <si>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</si>
  <si>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</si>
  <si>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</si>
  <si>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</si>
  <si>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</si>
  <si>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</si>
  <si>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</si>
  <si>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</si>
  <si>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</si>
  <si>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</si>
  <si>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</si>
  <si>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</si>
  <si>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</si>
  <si>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</si>
  <si>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</si>
  <si>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</si>
  <si>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</si>
  <si>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</si>
  <si>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</si>
  <si>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</si>
  <si>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</si>
  <si>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</si>
  <si>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</si>
  <si>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</si>
  <si>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</si>
  <si>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</si>
  <si>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</si>
  <si>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</si>
  <si>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</si>
  <si>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</si>
  <si>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</si>
  <si>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</si>
  <si>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</si>
  <si>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</si>
  <si>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</si>
  <si>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</si>
  <si>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</si>
  <si>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</si>
  <si>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</si>
  <si>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</si>
  <si>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</si>
  <si>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</si>
  <si>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</si>
  <si>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</si>
  <si>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</si>
  <si>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</si>
  <si>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</si>
  <si>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</si>
  <si>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</si>
  <si>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</si>
  <si>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</si>
  <si>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</si>
  <si>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</si>
  <si>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</si>
  <si>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</si>
  <si>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</si>
  <si>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</si>
  <si>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</si>
  <si>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</si>
  <si>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</si>
  <si>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</si>
  <si>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</si>
  <si>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</si>
  <si>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</si>
  <si>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</si>
  <si>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</si>
  <si>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</si>
  <si>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</si>
  <si>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</si>
  <si>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</si>
  <si>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</si>
  <si>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</si>
  <si>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</si>
  <si>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</si>
  <si>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</si>
  <si>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</si>
  <si>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</si>
  <si>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</si>
  <si>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</si>
  <si>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</si>
  <si>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</si>
  <si>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</si>
  <si>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</si>
  <si>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</si>
  <si>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</si>
  <si>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</si>
  <si>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</si>
  <si>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</si>
  <si>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</si>
  <si>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</si>
  <si>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</si>
  <si>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</si>
  <si>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</si>
  <si>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</si>
  <si>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</si>
  <si>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</si>
  <si>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</si>
  <si>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</si>
  <si>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</si>
  <si>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</si>
  <si>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</si>
  <si>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</si>
  <si>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</si>
  <si>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</si>
  <si>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</si>
  <si>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</si>
  <si>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</si>
  <si>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</si>
  <si>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</si>
  <si>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</si>
  <si>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</si>
  <si>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</si>
  <si>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</si>
  <si>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</si>
  <si>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</si>
  <si>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</si>
  <si>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</si>
  <si>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</si>
  <si>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</si>
  <si>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</si>
  <si>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</si>
  <si>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</si>
  <si>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</si>
  <si>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</si>
  <si>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</si>
  <si>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</si>
  <si>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</si>
  <si>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</si>
  <si>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</si>
  <si>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</si>
  <si>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</si>
  <si>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</si>
  <si>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</si>
  <si>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</si>
  <si>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</si>
  <si>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</si>
  <si>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</si>
  <si>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</si>
  <si>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</si>
  <si>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</si>
  <si>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</si>
  <si>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</si>
  <si>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</si>
  <si>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</si>
  <si>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</si>
  <si>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</si>
  <si>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</si>
  <si>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</si>
  <si>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</si>
  <si>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</si>
  <si>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</si>
  <si>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</si>
  <si>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</si>
  <si>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</si>
  <si>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</si>
  <si>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</si>
  <si>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</si>
  <si>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</si>
  <si>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</si>
  <si>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</si>
  <si>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</si>
  <si>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</si>
  <si>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</si>
  <si>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</si>
  <si>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</si>
  <si>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</si>
  <si>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</si>
  <si>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</si>
  <si>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</si>
  <si>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</si>
  <si>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</si>
  <si>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</si>
  <si>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</si>
  <si>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</si>
  <si>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</si>
  <si>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</si>
  <si>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</si>
  <si>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</si>
  <si>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</si>
  <si>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</si>
  <si>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</si>
  <si>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</si>
  <si>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</si>
  <si>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</si>
  <si>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</si>
  <si>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</si>
  <si>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</si>
  <si>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</si>
  <si>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</si>
  <si>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</si>
  <si>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</si>
  <si>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</si>
  <si>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</si>
  <si>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</si>
  <si>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</si>
  <si>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</si>
  <si>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</si>
  <si>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</si>
  <si>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</si>
  <si>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</si>
  <si>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</si>
  <si>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</si>
  <si>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</si>
  <si>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</si>
  <si>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</si>
  <si>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</si>
  <si>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</si>
  <si>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</si>
  <si>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</si>
  <si>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</si>
  <si>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</si>
  <si>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</si>
  <si>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</si>
  <si>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</si>
  <si>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</si>
  <si>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</si>
  <si>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</si>
  <si>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</si>
  <si>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</si>
  <si>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</si>
  <si>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</si>
  <si>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</si>
  <si>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</si>
  <si>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</si>
  <si>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</si>
  <si>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</si>
  <si>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</si>
  <si>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</si>
  <si>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</si>
  <si>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</si>
  <si>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</si>
  <si>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</si>
  <si>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</si>
  <si>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</si>
  <si>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</si>
  <si>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</si>
  <si>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</si>
  <si>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</si>
  <si>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</si>
  <si>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</si>
  <si>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</si>
  <si>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</si>
  <si>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</si>
  <si>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</si>
  <si>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</si>
  <si>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</si>
  <si>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</si>
  <si>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</si>
  <si>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</si>
  <si>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</si>
  <si>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</si>
  <si>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</si>
  <si>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</si>
  <si>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</si>
  <si>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</si>
  <si>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</si>
  <si>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</si>
  <si>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</si>
  <si>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</si>
  <si>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</si>
  <si>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</si>
  <si>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</si>
  <si>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</si>
  <si>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</si>
  <si>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</si>
  <si>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</si>
  <si>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</si>
  <si>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</si>
  <si>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</si>
  <si>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</si>
  <si>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</si>
  <si>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</si>
  <si>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</si>
  <si>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</si>
  <si>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</si>
  <si>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</si>
  <si>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</si>
  <si>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</si>
  <si>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</si>
  <si>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</si>
  <si>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</si>
  <si>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</si>
  <si>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</si>
  <si>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</si>
  <si>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</si>
  <si>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</si>
  <si>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</si>
  <si>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</si>
  <si>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</si>
  <si>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</si>
  <si>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</si>
  <si>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</si>
  <si>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</si>
  <si>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</si>
  <si>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</si>
  <si>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</si>
  <si>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</si>
  <si>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</si>
  <si>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</si>
  <si>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</si>
  <si>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</si>
  <si>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</si>
  <si>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</si>
  <si>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</si>
  <si>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</si>
  <si>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</si>
  <si>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</si>
  <si>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</si>
  <si>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</si>
  <si>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</si>
  <si>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</si>
  <si>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</si>
  <si>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</si>
  <si>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</si>
  <si>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</si>
  <si>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</si>
  <si>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</si>
  <si>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</si>
  <si>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</si>
  <si>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</si>
  <si>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</si>
  <si>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</si>
  <si>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</si>
  <si>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</si>
  <si>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</si>
  <si>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</si>
  <si>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</si>
  <si>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</si>
  <si>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</si>
  <si>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</si>
  <si>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</si>
  <si>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</si>
  <si>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</si>
  <si>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</si>
  <si>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</si>
  <si>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</si>
  <si>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</si>
  <si>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</si>
  <si>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</si>
  <si>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</si>
  <si>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</si>
  <si>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</si>
  <si>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</si>
  <si>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</si>
  <si>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</si>
  <si>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</si>
  <si>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</si>
  <si>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</si>
  <si>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</si>
  <si>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</si>
  <si>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</si>
  <si>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</si>
  <si>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</si>
  <si>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</si>
  <si>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</si>
  <si>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</si>
  <si>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</si>
  <si>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</si>
  <si>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</si>
  <si>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</si>
  <si>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</si>
  <si>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</si>
  <si>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</si>
  <si>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</si>
  <si>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</si>
  <si>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</si>
  <si>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</si>
  <si>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</si>
  <si>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</si>
  <si>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</si>
  <si>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</si>
  <si>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</si>
  <si>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</si>
  <si>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</si>
  <si>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</si>
  <si>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</si>
  <si>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</si>
  <si>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</si>
  <si>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</si>
  <si>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</si>
  <si>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</si>
  <si>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</si>
  <si>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</si>
  <si>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</si>
  <si>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</si>
  <si>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</si>
  <si>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</si>
  <si>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</si>
  <si>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</si>
  <si>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</si>
  <si>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</si>
  <si>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</si>
  <si>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</si>
  <si>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</si>
  <si>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</si>
  <si>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</si>
  <si>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</si>
  <si>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</si>
  <si>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</si>
  <si>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</si>
  <si>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</si>
  <si>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</si>
  <si>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</si>
  <si>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</si>
  <si>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</si>
  <si>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</si>
  <si>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</si>
  <si>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</si>
  <si>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</si>
  <si>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</si>
  <si>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</si>
  <si>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</si>
  <si>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</si>
  <si>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</si>
  <si>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</si>
  <si>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</si>
  <si>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</si>
  <si>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</si>
  <si>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</si>
  <si>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</si>
  <si>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</si>
  <si>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</si>
  <si>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</si>
  <si>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</si>
  <si>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</si>
  <si>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</si>
  <si>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</si>
  <si>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</si>
  <si>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</si>
  <si>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</si>
  <si>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</si>
  <si>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</si>
  <si>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</si>
  <si>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</si>
  <si>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</si>
  <si>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</si>
  <si>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</si>
  <si>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</si>
  <si>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</si>
  <si>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</si>
  <si>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</si>
  <si>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</si>
  <si>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</si>
  <si>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</si>
  <si>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</si>
  <si>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</si>
  <si>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</si>
  <si>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</si>
  <si>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</si>
  <si>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</si>
  <si>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</si>
  <si>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</si>
  <si>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</si>
  <si>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</si>
  <si>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</si>
  <si>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</si>
  <si>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</si>
  <si>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</si>
  <si>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</si>
  <si>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</si>
  <si>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佐賀県知事</t>
    <rPh sb="0" eb="3">
      <t>サガケン</t>
    </rPh>
    <rPh sb="3" eb="5">
      <t>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</si>
</sst>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419" t="s">
        <v>8960</v>
      </c>
      <c r="F5" s="419"/>
      <c r="G5" s="420"/>
    </row>
    <row r="6" spans="1:7" ht="39.6" customHeight="1" x14ac:dyDescent="0.2">
      <c r="C6" s="43" t="s">
        <v>8036</v>
      </c>
      <c r="D6" s="44" t="s">
        <v>8955</v>
      </c>
      <c r="E6" s="406" t="s">
        <v>8956</v>
      </c>
      <c r="F6" s="407"/>
      <c r="G6" s="408"/>
    </row>
    <row r="7" spans="1:7" ht="39.6" customHeight="1" x14ac:dyDescent="0.2">
      <c r="C7" s="43" t="s">
        <v>8968</v>
      </c>
      <c r="D7" s="44" t="s">
        <v>8951</v>
      </c>
      <c r="E7" s="412" t="s">
        <v>8957</v>
      </c>
      <c r="F7" s="413"/>
      <c r="G7" s="414"/>
    </row>
    <row r="8" spans="1:7" ht="39.6" customHeight="1" x14ac:dyDescent="0.2">
      <c r="C8" s="43" t="s">
        <v>8038</v>
      </c>
      <c r="D8" s="44" t="s">
        <v>8950</v>
      </c>
      <c r="E8" s="406" t="s">
        <v>8978</v>
      </c>
      <c r="F8" s="407"/>
      <c r="G8" s="408"/>
    </row>
    <row r="9" spans="1:7" ht="39.6" customHeight="1" x14ac:dyDescent="0.2">
      <c r="C9" s="43" t="s">
        <v>8039</v>
      </c>
      <c r="D9" s="44" t="s">
        <v>8953</v>
      </c>
      <c r="E9" s="406" t="s">
        <v>8954</v>
      </c>
      <c r="F9" s="407"/>
      <c r="G9" s="408"/>
    </row>
    <row r="10" spans="1:7" x14ac:dyDescent="0.2"/>
    <row r="11" spans="1:7" ht="22.2" x14ac:dyDescent="0.2">
      <c r="B11" s="28" t="s">
        <v>9089</v>
      </c>
      <c r="C11" s="42"/>
    </row>
    <row r="12" spans="1:7" ht="19.8" x14ac:dyDescent="0.2">
      <c r="B12" s="23" t="s">
        <v>9091</v>
      </c>
      <c r="C12" s="23"/>
    </row>
    <row r="13" spans="1:7" x14ac:dyDescent="0.2">
      <c r="C13" s="29" t="s">
        <v>194</v>
      </c>
      <c r="D13" s="29" t="s">
        <v>8959</v>
      </c>
      <c r="E13" s="418" t="s">
        <v>8960</v>
      </c>
      <c r="F13" s="419"/>
      <c r="G13" s="420"/>
    </row>
    <row r="14" spans="1:7" ht="39" customHeight="1" x14ac:dyDescent="0.2">
      <c r="C14" s="43" t="s">
        <v>8967</v>
      </c>
      <c r="D14" s="50" t="s">
        <v>8958</v>
      </c>
      <c r="E14" s="406" t="s">
        <v>8965</v>
      </c>
      <c r="F14" s="407"/>
      <c r="G14" s="408"/>
    </row>
    <row r="15" spans="1:7" ht="39" customHeight="1" x14ac:dyDescent="0.2">
      <c r="C15" s="43" t="s">
        <v>8968</v>
      </c>
      <c r="D15" s="50" t="s">
        <v>8961</v>
      </c>
      <c r="E15" s="406" t="s">
        <v>8962</v>
      </c>
      <c r="F15" s="407"/>
      <c r="G15" s="408"/>
    </row>
    <row r="16" spans="1:7" ht="39" customHeight="1" x14ac:dyDescent="0.2">
      <c r="C16" s="43" t="s">
        <v>8969</v>
      </c>
      <c r="D16" s="50" t="s">
        <v>8963</v>
      </c>
      <c r="E16" s="406" t="s">
        <v>8964</v>
      </c>
      <c r="F16" s="407"/>
      <c r="G16" s="408"/>
    </row>
    <row r="17" spans="2:12" ht="39" customHeight="1" x14ac:dyDescent="0.2">
      <c r="C17" s="43" t="s">
        <v>8970</v>
      </c>
      <c r="D17" s="50" t="s">
        <v>8966</v>
      </c>
      <c r="E17" s="406" t="s">
        <v>9066</v>
      </c>
      <c r="F17" s="407"/>
      <c r="G17" s="408"/>
    </row>
    <row r="18" spans="2:12" ht="39" customHeight="1" x14ac:dyDescent="0.2">
      <c r="C18" s="43" t="s">
        <v>8971</v>
      </c>
      <c r="D18" s="50" t="s">
        <v>8518</v>
      </c>
      <c r="E18" s="409" t="s">
        <v>9016</v>
      </c>
      <c r="F18" s="410"/>
      <c r="G18" s="411"/>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418" t="s">
        <v>8960</v>
      </c>
      <c r="F21" s="419"/>
      <c r="G21" s="420"/>
    </row>
    <row r="22" spans="2:12" ht="39" customHeight="1" x14ac:dyDescent="0.2">
      <c r="C22" s="396" t="s">
        <v>8967</v>
      </c>
      <c r="D22" s="399" t="s">
        <v>8558</v>
      </c>
      <c r="E22" s="403" t="s">
        <v>8985</v>
      </c>
      <c r="F22" s="404"/>
      <c r="G22" s="405"/>
    </row>
    <row r="23" spans="2:12" ht="27.6" customHeight="1" x14ac:dyDescent="0.2">
      <c r="C23" s="397"/>
      <c r="D23" s="400"/>
      <c r="E23" s="402" t="s">
        <v>8996</v>
      </c>
      <c r="F23" s="46" t="s">
        <v>8973</v>
      </c>
      <c r="G23" s="44" t="s">
        <v>8987</v>
      </c>
    </row>
    <row r="24" spans="2:12" ht="27.6" customHeight="1" x14ac:dyDescent="0.2">
      <c r="C24" s="397"/>
      <c r="D24" s="400"/>
      <c r="E24" s="402"/>
      <c r="F24" s="52" t="s">
        <v>8974</v>
      </c>
      <c r="G24" s="44" t="s">
        <v>8988</v>
      </c>
    </row>
    <row r="25" spans="2:12" ht="27.6" customHeight="1" x14ac:dyDescent="0.2">
      <c r="C25" s="397"/>
      <c r="D25" s="400"/>
      <c r="E25" s="402"/>
      <c r="F25" s="43" t="s">
        <v>8977</v>
      </c>
      <c r="G25" s="44" t="s">
        <v>8989</v>
      </c>
    </row>
    <row r="26" spans="2:12" ht="27.6" customHeight="1" x14ac:dyDescent="0.2">
      <c r="C26" s="397"/>
      <c r="D26" s="400"/>
      <c r="E26" s="402"/>
      <c r="F26" s="43" t="s">
        <v>8975</v>
      </c>
      <c r="G26" s="44" t="s">
        <v>8990</v>
      </c>
    </row>
    <row r="27" spans="2:12" ht="27.6" customHeight="1" x14ac:dyDescent="0.2">
      <c r="C27" s="397"/>
      <c r="D27" s="400"/>
      <c r="E27" s="402"/>
      <c r="F27" s="43" t="s">
        <v>8976</v>
      </c>
      <c r="G27" s="44" t="s">
        <v>8991</v>
      </c>
    </row>
    <row r="28" spans="2:12" ht="27.6" customHeight="1" x14ac:dyDescent="0.2">
      <c r="C28" s="398"/>
      <c r="D28" s="401"/>
      <c r="E28" s="402"/>
      <c r="F28" s="53"/>
      <c r="G28" s="44" t="s">
        <v>8992</v>
      </c>
    </row>
    <row r="29" spans="2:12" ht="54.75" customHeight="1" x14ac:dyDescent="0.2">
      <c r="C29" s="43" t="s">
        <v>8968</v>
      </c>
      <c r="D29" s="50" t="s">
        <v>190</v>
      </c>
      <c r="E29" s="412" t="s">
        <v>9041</v>
      </c>
      <c r="F29" s="413"/>
      <c r="G29" s="414"/>
    </row>
    <row r="30" spans="2:12" x14ac:dyDescent="0.2">
      <c r="C30" s="396" t="s">
        <v>8969</v>
      </c>
      <c r="D30" s="399" t="s">
        <v>8622</v>
      </c>
      <c r="E30" s="415" t="s">
        <v>8993</v>
      </c>
      <c r="F30" s="416"/>
      <c r="G30" s="417"/>
    </row>
    <row r="31" spans="2:12" ht="39" customHeight="1" x14ac:dyDescent="0.2">
      <c r="C31" s="397"/>
      <c r="D31" s="400"/>
      <c r="E31" s="402" t="s">
        <v>8997</v>
      </c>
      <c r="F31" s="45" t="s">
        <v>8933</v>
      </c>
      <c r="G31" s="54" t="s">
        <v>8986</v>
      </c>
    </row>
    <row r="32" spans="2:12" ht="39" customHeight="1" x14ac:dyDescent="0.2">
      <c r="C32" s="397"/>
      <c r="D32" s="400"/>
      <c r="E32" s="402"/>
      <c r="F32" s="45" t="s">
        <v>8979</v>
      </c>
      <c r="G32" s="55" t="s">
        <v>8980</v>
      </c>
    </row>
    <row r="33" spans="2:7" ht="39" customHeight="1" x14ac:dyDescent="0.2">
      <c r="C33" s="397"/>
      <c r="D33" s="400"/>
      <c r="E33" s="402"/>
      <c r="F33" s="45" t="s">
        <v>8981</v>
      </c>
      <c r="G33" s="51" t="s">
        <v>8982</v>
      </c>
    </row>
    <row r="34" spans="2:7" ht="54" x14ac:dyDescent="0.2">
      <c r="C34" s="397"/>
      <c r="D34" s="400"/>
      <c r="E34" s="402"/>
      <c r="F34" s="43" t="s">
        <v>8624</v>
      </c>
      <c r="G34" s="54" t="s">
        <v>8994</v>
      </c>
    </row>
    <row r="35" spans="2:7" ht="39" customHeight="1" x14ac:dyDescent="0.2">
      <c r="C35" s="398"/>
      <c r="D35" s="401"/>
      <c r="E35" s="402"/>
      <c r="F35" s="43" t="s">
        <v>8983</v>
      </c>
      <c r="G35" s="55" t="s">
        <v>8984</v>
      </c>
    </row>
    <row r="36" spans="2:7" ht="128.25" customHeight="1" x14ac:dyDescent="0.2">
      <c r="C36" s="43" t="s">
        <v>8970</v>
      </c>
      <c r="D36" s="50" t="s">
        <v>8626</v>
      </c>
      <c r="E36" s="406" t="s">
        <v>8998</v>
      </c>
      <c r="F36" s="410"/>
      <c r="G36" s="411"/>
    </row>
    <row r="37" spans="2:7" ht="18.75" customHeight="1" x14ac:dyDescent="0.2"/>
    <row r="38" spans="2:7" ht="19.8" x14ac:dyDescent="0.2">
      <c r="B38" s="23" t="s">
        <v>8995</v>
      </c>
    </row>
    <row r="39" spans="2:7" ht="19.8" x14ac:dyDescent="0.2">
      <c r="C39" s="23" t="s">
        <v>9012</v>
      </c>
    </row>
    <row r="40" spans="2:7" x14ac:dyDescent="0.2">
      <c r="C40" s="33" t="s">
        <v>194</v>
      </c>
      <c r="D40" s="418" t="s">
        <v>9013</v>
      </c>
      <c r="E40" s="419"/>
      <c r="F40" s="419"/>
      <c r="G40" s="420"/>
    </row>
    <row r="41" spans="2:7" ht="57" customHeight="1" x14ac:dyDescent="0.2">
      <c r="C41" s="43" t="s">
        <v>8036</v>
      </c>
      <c r="D41" s="406" t="s">
        <v>9040</v>
      </c>
      <c r="E41" s="407"/>
      <c r="F41" s="407"/>
      <c r="G41" s="408"/>
    </row>
    <row r="42" spans="2:7" ht="39" customHeight="1" x14ac:dyDescent="0.2">
      <c r="C42" s="43" t="s">
        <v>8037</v>
      </c>
      <c r="D42" s="406" t="s">
        <v>9014</v>
      </c>
      <c r="E42" s="407"/>
      <c r="F42" s="407"/>
      <c r="G42" s="408"/>
    </row>
    <row r="43" spans="2:7" ht="39" customHeight="1" x14ac:dyDescent="0.2">
      <c r="C43" s="43" t="s">
        <v>8038</v>
      </c>
      <c r="D43" s="406" t="s">
        <v>9015</v>
      </c>
      <c r="E43" s="407"/>
      <c r="F43" s="407"/>
      <c r="G43" s="408"/>
    </row>
  </sheetData>
  <sheetProtection algorithmName="SHA-512" hashValue="vThZVBIzO9AOqzF/E4uVAixl0klOQ6OTzClHIl4KjJjA71Js2ZproAy4IGmkKlMnacI3pRedwCFFS4li5yETxg==" saltValue="gnfBOdURmvSEiwsIUJl3oA==" spinCount="100000" sheet="1" objects="1" scenarios="1"/>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5" activePane="bottomLeft" state="frozen"/>
      <selection pane="bottomLeft" activeCell="E15" sqref="E15:F15"/>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9018</v>
      </c>
    </row>
    <row r="7" spans="1:10" ht="33" customHeight="1" thickBot="1" x14ac:dyDescent="0.25">
      <c r="C7" s="223" t="s">
        <v>8037</v>
      </c>
      <c r="D7" s="457" t="s">
        <v>184</v>
      </c>
      <c r="E7" s="458"/>
      <c r="F7" s="459"/>
      <c r="G7" s="304" t="str">
        <f>IF(ISBLANK(H7),"必須","入力済")</f>
        <v>必須</v>
      </c>
      <c r="H7" s="88"/>
      <c r="I7" s="224" t="s">
        <v>8933</v>
      </c>
      <c r="J7" s="352" t="s">
        <v>9019</v>
      </c>
    </row>
    <row r="8" spans="1:10" ht="33" customHeight="1" x14ac:dyDescent="0.2">
      <c r="C8" s="225" t="s">
        <v>8038</v>
      </c>
      <c r="D8" s="451" t="s">
        <v>8559</v>
      </c>
      <c r="E8" s="424" t="s">
        <v>8594</v>
      </c>
      <c r="F8" s="425"/>
      <c r="G8" s="304" t="str">
        <f>IF(ISBLANK(H8),"必須","入力済")</f>
        <v>必須</v>
      </c>
      <c r="H8" s="63"/>
      <c r="I8" s="226" t="s">
        <v>8624</v>
      </c>
      <c r="J8" s="353" t="s">
        <v>8623</v>
      </c>
    </row>
    <row r="9" spans="1:10" ht="32.4"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2.4" x14ac:dyDescent="0.2">
      <c r="C17" s="227" t="s">
        <v>8039</v>
      </c>
      <c r="D17" s="452"/>
      <c r="E17" s="481" t="s">
        <v>8754</v>
      </c>
      <c r="F17" s="482"/>
      <c r="G17" s="307" t="str">
        <f>IF(ISBLANK(H17),"必須","入力済")</f>
        <v>必須</v>
      </c>
      <c r="H17" s="118"/>
      <c r="I17" s="234" t="s">
        <v>8788</v>
      </c>
      <c r="J17" s="357" t="s">
        <v>8750</v>
      </c>
    </row>
    <row r="18" spans="3:10" ht="33" thickBot="1" x14ac:dyDescent="0.25">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2">
      <c r="C19" s="225" t="s">
        <v>8535</v>
      </c>
      <c r="D19" s="421" t="s">
        <v>8601</v>
      </c>
      <c r="E19" s="424" t="s">
        <v>8560</v>
      </c>
      <c r="F19" s="425"/>
      <c r="G19" s="304" t="str">
        <f>IF(ISBLANK(H19),"必須","入力済")</f>
        <v>必須</v>
      </c>
      <c r="H19" s="63"/>
      <c r="I19" s="236" t="s">
        <v>8624</v>
      </c>
      <c r="J19" s="359" t="s">
        <v>9084</v>
      </c>
    </row>
    <row r="20" spans="3:10" ht="48.6"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x14ac:dyDescent="0.2">
      <c r="C21" s="227" t="s">
        <v>8537</v>
      </c>
      <c r="D21" s="452"/>
      <c r="E21" s="472" t="s">
        <v>9068</v>
      </c>
      <c r="F21" s="473"/>
      <c r="G21" s="305" t="str">
        <f>IF(ISBLANK(H21),"必須","入力済")</f>
        <v>必須</v>
      </c>
      <c r="H21" s="119"/>
      <c r="I21" s="238" t="s">
        <v>8789</v>
      </c>
      <c r="J21" s="354" t="s">
        <v>8768</v>
      </c>
    </row>
    <row r="22" spans="3:10" ht="32.4"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2.4" x14ac:dyDescent="0.2">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9069</v>
      </c>
    </row>
    <row r="27" spans="3:10" ht="48.6" x14ac:dyDescent="0.2">
      <c r="C27" s="227" t="s">
        <v>8543</v>
      </c>
      <c r="D27" s="422"/>
      <c r="E27" s="460" t="s">
        <v>8562</v>
      </c>
      <c r="F27" s="461"/>
      <c r="G27" s="305" t="str">
        <f t="shared" si="0"/>
        <v>必須</v>
      </c>
      <c r="H27" s="119"/>
      <c r="I27" s="241" t="s">
        <v>8789</v>
      </c>
      <c r="J27" s="361" t="s">
        <v>8769</v>
      </c>
    </row>
    <row r="28" spans="3:10" ht="32.4" x14ac:dyDescent="0.2">
      <c r="C28" s="227" t="s">
        <v>8544</v>
      </c>
      <c r="D28" s="422"/>
      <c r="E28" s="472" t="s">
        <v>8563</v>
      </c>
      <c r="F28" s="473"/>
      <c r="G28" s="305" t="str">
        <f t="shared" si="0"/>
        <v>必須</v>
      </c>
      <c r="H28" s="119"/>
      <c r="I28" s="241" t="s">
        <v>8787</v>
      </c>
      <c r="J28" s="361" t="s">
        <v>8548</v>
      </c>
    </row>
    <row r="29" spans="3:10" ht="33"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11104</v>
      </c>
    </row>
    <row r="31" spans="3:10" ht="49.2"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9035</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2.4" x14ac:dyDescent="0.2">
      <c r="C40" s="227" t="s">
        <v>8039</v>
      </c>
      <c r="D40" s="486"/>
      <c r="E40" s="454" t="s">
        <v>8754</v>
      </c>
      <c r="F40" s="455"/>
      <c r="G40" s="308" t="str">
        <f>IF(ISBLANK(H40),"必須","入力済")</f>
        <v>必須</v>
      </c>
      <c r="H40" s="118"/>
      <c r="I40" s="234" t="s">
        <v>8789</v>
      </c>
      <c r="J40" s="366" t="s">
        <v>8756</v>
      </c>
    </row>
    <row r="41" spans="2:10" ht="33" thickBot="1" x14ac:dyDescent="0.25">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2">
      <c r="C42" s="225" t="s">
        <v>8535</v>
      </c>
      <c r="D42" s="464" t="s">
        <v>8568</v>
      </c>
      <c r="E42" s="424" t="s">
        <v>8560</v>
      </c>
      <c r="F42" s="425"/>
      <c r="G42" s="304" t="str">
        <f>IF(ISBLANK(H42),"必須","入力済")</f>
        <v>必須</v>
      </c>
      <c r="H42" s="63"/>
      <c r="I42" s="236" t="s">
        <v>8624</v>
      </c>
      <c r="J42" s="359" t="s">
        <v>9085</v>
      </c>
    </row>
    <row r="43" spans="2:10" ht="48.6"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49.2" thickBot="1" x14ac:dyDescent="0.25">
      <c r="C44" s="229" t="s">
        <v>8537</v>
      </c>
      <c r="D44" s="466"/>
      <c r="E44" s="439" t="s">
        <v>9068</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9073</v>
      </c>
      <c r="E46" s="427"/>
      <c r="F46" s="428"/>
      <c r="G46" s="316" t="str">
        <f>IF(ISBLANK(H46),"必須","入力済")</f>
        <v>必須</v>
      </c>
      <c r="H46" s="67"/>
      <c r="I46" s="248" t="s">
        <v>8787</v>
      </c>
      <c r="J46" s="367"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9024</v>
      </c>
    </row>
    <row r="53" spans="2:11" ht="49.5" customHeight="1" thickBot="1" x14ac:dyDescent="0.25">
      <c r="C53" s="223" t="s">
        <v>8038</v>
      </c>
      <c r="D53" s="444" t="s">
        <v>9057</v>
      </c>
      <c r="E53" s="442"/>
      <c r="F53" s="443"/>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00" t="s">
        <v>9025</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11109</v>
      </c>
      <c r="H66" s="337" t="str">
        <f>IFERROR(VLOOKUP(A67,参照A!ET5:EU71,2,FALSE), "")</f>
        <v>佐賀県</v>
      </c>
      <c r="I66" s="261" t="s">
        <v>8639</v>
      </c>
      <c r="J66" s="353" t="s">
        <v>8637</v>
      </c>
    </row>
    <row r="67" spans="1:10" ht="33" customHeight="1" x14ac:dyDescent="0.2">
      <c r="A67" s="262" t="str">
        <f>行政用!H18</f>
        <v>佐賀県_41</v>
      </c>
      <c r="C67" s="227" t="s">
        <v>8037</v>
      </c>
      <c r="D67" s="452"/>
      <c r="E67" s="454" t="s">
        <v>187</v>
      </c>
      <c r="F67" s="455"/>
      <c r="G67" s="308" t="str">
        <f>IF(ISBLANK(H67),"必須","入力済")</f>
        <v>必須</v>
      </c>
      <c r="H67" s="56"/>
      <c r="I67" s="233" t="s">
        <v>8624</v>
      </c>
      <c r="J67" s="357" t="s">
        <v>8638</v>
      </c>
    </row>
    <row r="68" spans="1:10" ht="32.4"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9079</v>
      </c>
    </row>
    <row r="73" spans="1:10" ht="33" customHeight="1" thickBot="1" x14ac:dyDescent="0.25">
      <c r="C73" s="229" t="s">
        <v>8537</v>
      </c>
      <c r="D73" s="453"/>
      <c r="E73" s="436" t="s">
        <v>8579</v>
      </c>
      <c r="F73" s="438"/>
      <c r="G73" s="306" t="str">
        <f>IF(ISBLANK(H73),"必須","入力済")</f>
        <v>必須</v>
      </c>
      <c r="H73" s="62"/>
      <c r="I73" s="270" t="s">
        <v>8624</v>
      </c>
      <c r="J73" s="355" t="s">
        <v>9080</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9096</v>
      </c>
    </row>
    <row r="77" spans="1:10" ht="33"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9081</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9030</v>
      </c>
    </row>
    <row r="84" spans="2:10" ht="32.4"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9079</v>
      </c>
    </row>
    <row r="89" spans="2:10" ht="33" customHeight="1" thickBot="1" x14ac:dyDescent="0.25">
      <c r="C89" s="229" t="s">
        <v>8536</v>
      </c>
      <c r="D89" s="431"/>
      <c r="E89" s="439" t="s">
        <v>8579</v>
      </c>
      <c r="F89" s="441"/>
      <c r="G89" s="326" t="str">
        <f>IF(ISBLANK(H89),"必須","入力済")</f>
        <v>必須</v>
      </c>
      <c r="H89" s="65"/>
      <c r="I89" s="286" t="s">
        <v>8624</v>
      </c>
      <c r="J89" s="363" t="s">
        <v>9080</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9096</v>
      </c>
    </row>
    <row r="93" spans="2:10" ht="33"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9082</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9031</v>
      </c>
    </row>
    <row r="100" spans="2:10" ht="32.4"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9079</v>
      </c>
    </row>
    <row r="105" spans="2:10" ht="33" customHeight="1" thickBot="1" x14ac:dyDescent="0.25">
      <c r="C105" s="229" t="s">
        <v>8536</v>
      </c>
      <c r="D105" s="431"/>
      <c r="E105" s="439" t="s">
        <v>8579</v>
      </c>
      <c r="F105" s="441"/>
      <c r="G105" s="326" t="str">
        <f>IF(ISBLANK(H105),"必須","入力済")</f>
        <v>必須</v>
      </c>
      <c r="H105" s="65"/>
      <c r="I105" s="286" t="s">
        <v>8624</v>
      </c>
      <c r="J105" s="363" t="s">
        <v>9080</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9096</v>
      </c>
    </row>
    <row r="109" spans="2:10" ht="33"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9032</v>
      </c>
    </row>
    <row r="116" spans="2:10" ht="32.4"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9079</v>
      </c>
    </row>
    <row r="121" spans="2:10" ht="33" customHeight="1" thickBot="1" x14ac:dyDescent="0.25">
      <c r="C121" s="229" t="s">
        <v>8536</v>
      </c>
      <c r="D121" s="431"/>
      <c r="E121" s="439" t="s">
        <v>8579</v>
      </c>
      <c r="F121" s="441"/>
      <c r="G121" s="326" t="str">
        <f>IF(ISBLANK(H121),"必須","入力済")</f>
        <v>必須</v>
      </c>
      <c r="H121" s="64"/>
      <c r="I121" s="286" t="s">
        <v>8624</v>
      </c>
      <c r="J121" s="363" t="s">
        <v>9080</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9096</v>
      </c>
    </row>
    <row r="125" spans="2:10" ht="33"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9033</v>
      </c>
    </row>
    <row r="132" spans="2:10" ht="32.4"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9079</v>
      </c>
    </row>
    <row r="137" spans="2:10" ht="33" customHeight="1" thickBot="1" x14ac:dyDescent="0.25">
      <c r="C137" s="229" t="s">
        <v>8536</v>
      </c>
      <c r="D137" s="431"/>
      <c r="E137" s="439" t="s">
        <v>8579</v>
      </c>
      <c r="F137" s="441"/>
      <c r="G137" s="326" t="str">
        <f>IF(ISBLANK(H137),"必須","入力済")</f>
        <v>必須</v>
      </c>
      <c r="H137" s="65"/>
      <c r="I137" s="286" t="s">
        <v>8624</v>
      </c>
      <c r="J137" s="363" t="s">
        <v>9080</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9096</v>
      </c>
    </row>
    <row r="141" spans="2:10" ht="33"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9037</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6" t="s">
        <v>8583</v>
      </c>
      <c r="E150" s="427"/>
      <c r="F150" s="428"/>
      <c r="G150" s="322" t="str">
        <f>IF(ISBLANK(H150),"必須","入力済")</f>
        <v>必須</v>
      </c>
      <c r="H150" s="77"/>
      <c r="I150" s="271" t="s">
        <v>9042</v>
      </c>
      <c r="J150" s="367" t="s">
        <v>8779</v>
      </c>
    </row>
    <row r="151" spans="2:10" ht="18.600000000000001"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5.400000000000006"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8761</v>
      </c>
      <c r="E169" s="489"/>
      <c r="F169" s="490"/>
      <c r="G169" s="328" t="str">
        <f>IF(ISBLANK(H169),"必須","入力済")</f>
        <v>必須</v>
      </c>
      <c r="H169" s="74"/>
      <c r="I169" s="271" t="s">
        <v>8789</v>
      </c>
      <c r="J169" s="367" t="s">
        <v>8783</v>
      </c>
    </row>
    <row r="170" spans="2:10" ht="33"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9070</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9039</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2.4"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9071</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2"/>
    <row r="190" spans="2:10" ht="24" customHeight="1" x14ac:dyDescent="0.2"/>
    <row r="191" spans="2:10" ht="8.1" customHeight="1" thickBot="1" x14ac:dyDescent="0.25"/>
    <row r="192" spans="2:10" ht="49.5" customHeight="1" thickBot="1" x14ac:dyDescent="0.25">
      <c r="H192" s="302" t="s">
        <v>11110</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Z18" sqref="Z18:AT20"/>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9099</v>
      </c>
    </row>
    <row r="3" spans="1:53" ht="18" customHeight="1" thickBot="1" x14ac:dyDescent="0.25">
      <c r="B3" s="521" t="str">
        <f>IF(ISBLANK(行政用!H17), "", 行政用!H17)</f>
        <v>佐賀県知事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F6" sqref="F6"/>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sheetProtection algorithmName="SHA-512" hashValue="VSbX+5paO15pdk2+yylWQM9E/mT1pB1bUdJO/2UozC0zv5DEPhcXCpTPLtxdsl+jcrihD8uWO1/+TD2NTSiCCg==" saltValue="6FICN0WKt0/U8lNMN5+5Hg==" spinCount="100000" sheet="1" objects="1" scenarios="1"/>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0" activePane="bottomLeft" state="frozen"/>
      <selection activeCell="E16" sqref="E16:G16"/>
      <selection pane="bottomLeft" sqref="A1:F1"/>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9050</v>
      </c>
      <c r="B1" s="846"/>
      <c r="C1" s="846"/>
      <c r="D1" s="846"/>
      <c r="E1" s="846"/>
      <c r="F1" s="846"/>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9064</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8.6" x14ac:dyDescent="0.2">
      <c r="C17" s="227" t="s">
        <v>8036</v>
      </c>
      <c r="D17" s="402" t="s">
        <v>8556</v>
      </c>
      <c r="E17" s="848" t="s">
        <v>9000</v>
      </c>
      <c r="F17" s="849"/>
      <c r="G17" s="348" t="str">
        <f>IF(ISBLANK(H17),"必須","入力済")</f>
        <v>入力済</v>
      </c>
      <c r="H17" s="58" t="s">
        <v>11111</v>
      </c>
      <c r="I17" s="343" t="s">
        <v>8789</v>
      </c>
      <c r="J17" s="389" t="s">
        <v>9045</v>
      </c>
      <c r="L17" s="339"/>
    </row>
    <row r="18" spans="2:12" s="253" customFormat="1" ht="32.4" x14ac:dyDescent="0.2">
      <c r="C18" s="227" t="s">
        <v>8037</v>
      </c>
      <c r="D18" s="402"/>
      <c r="E18" s="849" t="s">
        <v>8851</v>
      </c>
      <c r="F18" s="849"/>
      <c r="G18" s="348" t="str">
        <f>IF(ISBLANK(H18),"必須","入力済")</f>
        <v>入力済</v>
      </c>
      <c r="H18" s="58" t="s">
        <v>8893</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1" x14ac:dyDescent="0.2">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4">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IF(ISBLANK(H49),"任意","入力済")</f>
        <v>任意</v>
      </c>
      <c r="H49" s="91"/>
      <c r="I49" s="343" t="s">
        <v>8933</v>
      </c>
      <c r="J49" s="390" t="s">
        <v>8938</v>
      </c>
    </row>
    <row r="50" spans="3:10" s="253" customFormat="1" ht="49.5" customHeight="1" x14ac:dyDescent="0.2">
      <c r="C50" s="227" t="s">
        <v>8037</v>
      </c>
      <c r="D50" s="861"/>
      <c r="E50" s="859" t="s">
        <v>9</v>
      </c>
      <c r="F50" s="859"/>
      <c r="G50" s="348" t="str">
        <f>IF(ISBLANK(H50),"必須","入力済")</f>
        <v>必須</v>
      </c>
      <c r="H50" s="90"/>
      <c r="I50" s="343" t="s">
        <v>8787</v>
      </c>
      <c r="J50" s="357" t="s">
        <v>8939</v>
      </c>
    </row>
    <row r="51" spans="3:10" s="253" customFormat="1" ht="49.5" customHeight="1" x14ac:dyDescent="0.2">
      <c r="C51" s="227" t="s">
        <v>8038</v>
      </c>
      <c r="D51" s="861"/>
      <c r="E51" s="859" t="s">
        <v>13</v>
      </c>
      <c r="F51" s="859"/>
      <c r="G51" s="348" t="str">
        <f>IF(ISBLANK(H51),"必須","入力済")</f>
        <v>必須</v>
      </c>
      <c r="H51" s="61"/>
      <c r="I51" s="343" t="s">
        <v>8787</v>
      </c>
      <c r="J51" s="357" t="s">
        <v>9029</v>
      </c>
    </row>
    <row r="52" spans="3:10" s="253" customFormat="1" ht="49.5" customHeight="1" x14ac:dyDescent="0.2">
      <c r="C52" s="267" t="s">
        <v>8039</v>
      </c>
      <c r="D52" s="861"/>
      <c r="E52" s="859" t="s">
        <v>8049</v>
      </c>
      <c r="F52" s="859"/>
      <c r="G52" s="348" t="str">
        <f>IF(ISBLANK(H52),"必須","入力済")</f>
        <v>必須</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61"/>
      <c r="E54" s="859" t="s">
        <v>8944</v>
      </c>
      <c r="F54" s="859"/>
      <c r="G54" s="320" t="str">
        <f>IF(ISBLANK(H54),"任意","入力済")</f>
        <v>任意</v>
      </c>
      <c r="H54" s="91"/>
      <c r="I54" s="343" t="s">
        <v>8933</v>
      </c>
      <c r="J54" s="390" t="s">
        <v>8943</v>
      </c>
    </row>
    <row r="55" spans="3:10" s="253" customFormat="1" ht="32.4" x14ac:dyDescent="0.2">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11108</v>
      </c>
    </row>
    <row r="2" spans="2:10" ht="14.4" x14ac:dyDescent="0.2">
      <c r="B2" s="6"/>
    </row>
    <row r="3" spans="2:10" ht="16.2" x14ac:dyDescent="0.2">
      <c r="B3" s="22" t="s">
        <v>8074</v>
      </c>
      <c r="F3" s="1" t="s">
        <v>9055</v>
      </c>
    </row>
    <row r="4" spans="2:10" s="2" customFormat="1" ht="26.4" x14ac:dyDescent="0.2">
      <c r="B4" s="7" t="s">
        <v>2</v>
      </c>
      <c r="C4" s="7" t="s">
        <v>3</v>
      </c>
      <c r="D4" s="7" t="s">
        <v>174</v>
      </c>
      <c r="E4" s="108" t="s">
        <v>191</v>
      </c>
      <c r="F4" s="8" t="s">
        <v>9053</v>
      </c>
      <c r="G4" s="8" t="s">
        <v>9054</v>
      </c>
      <c r="H4" s="8" t="s">
        <v>172</v>
      </c>
      <c r="I4" s="8" t="s">
        <v>173</v>
      </c>
      <c r="J4" s="8" t="s">
        <v>175</v>
      </c>
    </row>
    <row r="5" spans="2:10" ht="16.5" customHeight="1" x14ac:dyDescent="0.4">
      <c r="B5" s="13">
        <v>1</v>
      </c>
      <c r="C5" s="13" t="s">
        <v>4</v>
      </c>
      <c r="D5" s="13" t="s">
        <v>5</v>
      </c>
      <c r="E5" s="109" t="str">
        <f>IFERROR(INDEX(参照D!C5:C51, MATCH(入力フォーム!H66, 参照D!B5:B51, 0)), "")</f>
        <v>41</v>
      </c>
      <c r="F5" s="4" t="s">
        <v>169</v>
      </c>
      <c r="G5" s="4"/>
      <c r="H5" s="4"/>
      <c r="I5" s="106" t="s">
        <v>9056</v>
      </c>
      <c r="J5" s="12"/>
    </row>
    <row r="6" spans="2:10" ht="16.5" customHeight="1" x14ac:dyDescent="0.4">
      <c r="B6" s="13">
        <v>2</v>
      </c>
      <c r="C6" s="13" t="s">
        <v>8</v>
      </c>
      <c r="D6" s="13" t="s">
        <v>9</v>
      </c>
      <c r="E6" s="110" t="str">
        <f>IF(行政用!H50="", "", IFERROR(TEXT(行政用!H50,"00"), ""))</f>
        <v/>
      </c>
      <c r="F6" s="4" t="s">
        <v>169</v>
      </c>
      <c r="G6" s="4"/>
      <c r="H6" s="4"/>
      <c r="I6" s="106" t="s">
        <v>9056</v>
      </c>
      <c r="J6" s="12"/>
    </row>
    <row r="7" spans="2:10" ht="16.5" customHeight="1" x14ac:dyDescent="0.4">
      <c r="B7" s="13">
        <v>3</v>
      </c>
      <c r="C7" s="13" t="s">
        <v>12</v>
      </c>
      <c r="D7" s="13" t="s">
        <v>13</v>
      </c>
      <c r="E7" s="110" t="str">
        <f>IF(行政用!H51="", "", IFERROR(行政用!H51, 0))</f>
        <v/>
      </c>
      <c r="F7" s="4" t="s">
        <v>169</v>
      </c>
      <c r="G7" s="4"/>
      <c r="H7" s="4"/>
      <c r="I7" s="106" t="s">
        <v>9056</v>
      </c>
      <c r="J7" s="12"/>
    </row>
    <row r="8" spans="2:10" ht="16.5" customHeight="1" x14ac:dyDescent="0.4">
      <c r="B8" s="13">
        <v>4</v>
      </c>
      <c r="C8" s="13" t="s">
        <v>16</v>
      </c>
      <c r="D8" s="13" t="s">
        <v>17</v>
      </c>
      <c r="E8" s="110" t="str">
        <f>IF(行政用!H52="", "", IFERROR(TEXT(行政用!H52,"00000"), ""))</f>
        <v/>
      </c>
      <c r="F8" s="4" t="s">
        <v>169</v>
      </c>
      <c r="G8" s="4"/>
      <c r="H8" s="4"/>
      <c r="I8" s="106" t="s">
        <v>9056</v>
      </c>
      <c r="J8" s="12"/>
    </row>
    <row r="9" spans="2:10" ht="16.5" customHeight="1" x14ac:dyDescent="0.4">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9052</v>
      </c>
      <c r="G11" s="3"/>
      <c r="H11" s="3"/>
      <c r="I11" s="106" t="s">
        <v>9056</v>
      </c>
      <c r="J11" s="12"/>
    </row>
    <row r="12" spans="2:10" ht="16.5" customHeight="1" x14ac:dyDescent="0.4">
      <c r="B12" s="13">
        <v>8</v>
      </c>
      <c r="C12" s="13" t="s">
        <v>32</v>
      </c>
      <c r="D12" s="13" t="s">
        <v>33</v>
      </c>
      <c r="E12" s="110" t="str">
        <f>IF(行政用!H24="", "", IFERROR(行政用!H24, 0))</f>
        <v/>
      </c>
      <c r="F12" s="4" t="s">
        <v>9052</v>
      </c>
      <c r="G12" s="3"/>
      <c r="H12" s="3"/>
      <c r="I12" s="106" t="s">
        <v>9056</v>
      </c>
      <c r="J12" s="12"/>
    </row>
    <row r="13" spans="2:10" ht="16.5" customHeight="1" x14ac:dyDescent="0.4">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9052</v>
      </c>
      <c r="G15" s="3"/>
      <c r="H15" s="106" t="s">
        <v>9056</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9052</v>
      </c>
      <c r="G26" s="3"/>
      <c r="H26" s="106" t="s">
        <v>9056</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9056</v>
      </c>
      <c r="I44" s="3"/>
      <c r="J44" s="12"/>
    </row>
    <row r="45" spans="2:10" ht="16.5" customHeight="1" x14ac:dyDescent="0.4">
      <c r="B45" s="13">
        <v>41</v>
      </c>
      <c r="C45" s="13" t="s">
        <v>121</v>
      </c>
      <c r="D45" s="13" t="s">
        <v>122</v>
      </c>
      <c r="E45" s="112" t="str">
        <f>IF(入力フォーム!H147="", "", IFERROR(入力フォーム!H147, 0))</f>
        <v/>
      </c>
      <c r="F45" s="4" t="s">
        <v>169</v>
      </c>
      <c r="G45" s="3"/>
      <c r="H45" s="106" t="s">
        <v>9056</v>
      </c>
      <c r="I45" s="3"/>
      <c r="J45" s="12"/>
    </row>
    <row r="46" spans="2:10" ht="16.5" customHeight="1" x14ac:dyDescent="0.4">
      <c r="B46" s="13">
        <v>42</v>
      </c>
      <c r="C46" s="13" t="s">
        <v>123</v>
      </c>
      <c r="D46" s="13" t="s">
        <v>124</v>
      </c>
      <c r="E46" s="113" t="str">
        <f>IF(入力フォーム!H148="", "", IFERROR(入力フォーム!H148, 0))</f>
        <v/>
      </c>
      <c r="F46" s="4" t="s">
        <v>169</v>
      </c>
      <c r="G46" s="3"/>
      <c r="H46" s="106" t="s">
        <v>9056</v>
      </c>
      <c r="I46" s="3"/>
      <c r="J46" s="12"/>
    </row>
    <row r="47" spans="2:10" ht="16.5" customHeight="1" x14ac:dyDescent="0.4">
      <c r="B47" s="13">
        <v>43</v>
      </c>
      <c r="C47" s="13" t="s">
        <v>125</v>
      </c>
      <c r="D47" s="13" t="s">
        <v>126</v>
      </c>
      <c r="E47" s="114" t="str">
        <f>IF(入力フォーム!H149="", "", IFERROR(入力フォーム!H149, 0))</f>
        <v/>
      </c>
      <c r="F47" s="4" t="s">
        <v>169</v>
      </c>
      <c r="G47" s="3"/>
      <c r="H47" s="106" t="s">
        <v>9056</v>
      </c>
      <c r="I47" s="3"/>
      <c r="J47" s="12"/>
    </row>
    <row r="48" spans="2:10" ht="16.5" customHeight="1" x14ac:dyDescent="0.4">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9056</v>
      </c>
      <c r="J51" s="12"/>
    </row>
    <row r="52" spans="2:10" ht="16.5" customHeight="1" x14ac:dyDescent="0.4">
      <c r="B52" s="13">
        <v>48</v>
      </c>
      <c r="C52" s="13" t="s">
        <v>135</v>
      </c>
      <c r="D52" s="13" t="s">
        <v>136</v>
      </c>
      <c r="E52" s="115" t="str">
        <f>IF(入力フォーム!H161="", "", IFERROR(入力フォーム!H161, 0))</f>
        <v/>
      </c>
      <c r="F52" s="4" t="s">
        <v>169</v>
      </c>
      <c r="G52" s="3"/>
      <c r="H52" s="106" t="s">
        <v>9056</v>
      </c>
      <c r="I52" s="3"/>
      <c r="J52" s="12"/>
    </row>
    <row r="53" spans="2:10" ht="16.5" customHeight="1" x14ac:dyDescent="0.4">
      <c r="B53" s="13">
        <v>49</v>
      </c>
      <c r="C53" s="13" t="s">
        <v>137</v>
      </c>
      <c r="D53" s="13" t="s">
        <v>138</v>
      </c>
      <c r="E53" s="110" t="str">
        <f>IF(行政用!H53="", "", IFERROR(行政用!H53, 0))</f>
        <v/>
      </c>
      <c r="F53" s="4" t="s">
        <v>169</v>
      </c>
      <c r="G53" s="3"/>
      <c r="H53" s="4"/>
      <c r="I53" s="106" t="s">
        <v>9056</v>
      </c>
      <c r="J53" s="12"/>
    </row>
    <row r="54" spans="2:10" ht="16.5" customHeight="1" x14ac:dyDescent="0.4">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
      <c r="B72" s="13">
        <v>68</v>
      </c>
      <c r="C72" s="13" t="s">
        <v>34</v>
      </c>
      <c r="D72" s="13" t="s">
        <v>35</v>
      </c>
      <c r="E72" s="110" t="str">
        <f>IF(行政用!H28="", "", IFERROR(SUBSTITUTE(CLEAN(行政用!H28), ",", "，"), ""))</f>
        <v/>
      </c>
      <c r="F72" s="4" t="s">
        <v>9052</v>
      </c>
      <c r="G72" s="3"/>
      <c r="H72" s="4"/>
      <c r="I72" s="106" t="s">
        <v>9056</v>
      </c>
      <c r="J72" s="12"/>
    </row>
    <row r="73" spans="2:10" ht="16.5" customHeight="1" x14ac:dyDescent="0.4">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
      <c r="B74" s="13">
        <v>70</v>
      </c>
      <c r="C74" s="13" t="s">
        <v>41</v>
      </c>
      <c r="D74" s="13" t="s">
        <v>42</v>
      </c>
      <c r="E74" s="110" t="str">
        <f>IF(行政用!H29="", "", IFERROR(SUBSTITUTE(CLEAN(行政用!H29), ",", "，"), ""))</f>
        <v/>
      </c>
      <c r="F74" s="4" t="s">
        <v>9052</v>
      </c>
      <c r="G74" s="3"/>
      <c r="H74" s="4"/>
      <c r="I74" s="106" t="s">
        <v>9056</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9056</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41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真由（土地利活用課）</cp:lastModifiedBy>
  <cp:lastPrinted>2025-03-12T01:28:35Z</cp:lastPrinted>
  <dcterms:created xsi:type="dcterms:W3CDTF">2005-07-01T05:21:10Z</dcterms:created>
  <dcterms:modified xsi:type="dcterms:W3CDTF">2025-06-11T06:22:12Z</dcterms:modified>
</cp:coreProperties>
</file>